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ifacad-my.sharepoint.com/personal/ole_roning_dk/Documents/MasterCamp/"/>
    </mc:Choice>
  </mc:AlternateContent>
  <xr:revisionPtr revIDLastSave="522" documentId="13_ncr:1_{2B4C6610-58AC-4126-849B-EAB7CB85780E}" xr6:coauthVersionLast="46" xr6:coauthVersionMax="46" xr10:uidLastSave="{099DE65E-1F95-4776-B246-548A235624AD}"/>
  <bookViews>
    <workbookView xWindow="28680" yWindow="-120" windowWidth="29040" windowHeight="15840" activeTab="2" xr2:uid="{DE3D033C-0690-4ABD-BA02-7F40E4C1FC36}"/>
  </bookViews>
  <sheets>
    <sheet name="LÆS" sheetId="2" r:id="rId1"/>
    <sheet name="Opvarmningsprotokol" sheetId="7" r:id="rId2"/>
    <sheet name="Program 3x pr. uge"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 i="9" l="1"/>
  <c r="U76" i="9"/>
  <c r="K76" i="9" s="1"/>
  <c r="O6" i="9"/>
  <c r="M6" i="9"/>
  <c r="L6" i="9"/>
  <c r="O17" i="9"/>
  <c r="M17" i="9"/>
  <c r="L17" i="9"/>
  <c r="O20" i="9"/>
  <c r="M20" i="9"/>
  <c r="L20" i="9"/>
  <c r="O23" i="9"/>
  <c r="M23" i="9"/>
  <c r="L23" i="9"/>
  <c r="O26" i="9"/>
  <c r="M26" i="9"/>
  <c r="L26" i="9"/>
  <c r="O29" i="9"/>
  <c r="M29" i="9"/>
  <c r="L29" i="9"/>
  <c r="O15" i="9"/>
  <c r="M15" i="9"/>
  <c r="L15" i="9"/>
  <c r="O18" i="9"/>
  <c r="M18" i="9"/>
  <c r="L18" i="9"/>
  <c r="O21" i="9"/>
  <c r="M21" i="9"/>
  <c r="L21" i="9"/>
  <c r="O24" i="9"/>
  <c r="M24" i="9"/>
  <c r="L24" i="9"/>
  <c r="O27" i="9"/>
  <c r="M27" i="9"/>
  <c r="L27" i="9"/>
  <c r="O8" i="9"/>
  <c r="M8" i="9"/>
  <c r="L8" i="9"/>
  <c r="O7" i="9"/>
  <c r="M7" i="9"/>
  <c r="L7" i="9"/>
  <c r="K7" i="9"/>
  <c r="O101" i="9"/>
  <c r="M101" i="9"/>
  <c r="L101" i="9"/>
  <c r="O100" i="9"/>
  <c r="M100" i="9"/>
  <c r="L100" i="9"/>
  <c r="O99" i="9"/>
  <c r="M99" i="9"/>
  <c r="L99" i="9"/>
  <c r="O98" i="9"/>
  <c r="M98" i="9"/>
  <c r="L98" i="9"/>
  <c r="O97" i="9"/>
  <c r="M97" i="9"/>
  <c r="L97" i="9"/>
  <c r="O96" i="9"/>
  <c r="M96" i="9"/>
  <c r="L96" i="9"/>
  <c r="O95" i="9"/>
  <c r="M95" i="9"/>
  <c r="L95" i="9"/>
  <c r="O94" i="9"/>
  <c r="M94" i="9"/>
  <c r="L94" i="9"/>
  <c r="O93" i="9"/>
  <c r="M93" i="9"/>
  <c r="L93" i="9"/>
  <c r="O92" i="9"/>
  <c r="M92" i="9"/>
  <c r="L92" i="9"/>
  <c r="O91" i="9"/>
  <c r="M91" i="9"/>
  <c r="L91" i="9"/>
  <c r="O90" i="9"/>
  <c r="M90" i="9"/>
  <c r="L90" i="9"/>
  <c r="O89" i="9"/>
  <c r="M89" i="9"/>
  <c r="L89" i="9"/>
  <c r="M77" i="9"/>
  <c r="M78" i="9"/>
  <c r="M79" i="9"/>
  <c r="M80" i="9"/>
  <c r="M81" i="9"/>
  <c r="M82" i="9"/>
  <c r="M83" i="9"/>
  <c r="M84" i="9"/>
  <c r="M85" i="9"/>
  <c r="O77" i="9"/>
  <c r="O78" i="9"/>
  <c r="O79" i="9"/>
  <c r="O80" i="9"/>
  <c r="O81" i="9"/>
  <c r="O82" i="9"/>
  <c r="O83" i="9"/>
  <c r="O84" i="9"/>
  <c r="O85" i="9"/>
  <c r="O76" i="9"/>
  <c r="M76" i="9"/>
  <c r="O88" i="9"/>
  <c r="M88" i="9"/>
  <c r="L88" i="9"/>
  <c r="K78" i="9"/>
  <c r="K82" i="9"/>
  <c r="K86" i="9"/>
  <c r="O87" i="9"/>
  <c r="M87" i="9"/>
  <c r="L87" i="9"/>
  <c r="U87" i="9"/>
  <c r="O86" i="9"/>
  <c r="M86" i="9"/>
  <c r="L76" i="9"/>
  <c r="L77" i="9"/>
  <c r="L78" i="9"/>
  <c r="L79" i="9"/>
  <c r="L80" i="9"/>
  <c r="L81" i="9"/>
  <c r="L82" i="9"/>
  <c r="L83" i="9"/>
  <c r="L84" i="9"/>
  <c r="L85" i="9"/>
  <c r="L86" i="9"/>
  <c r="L74" i="9"/>
  <c r="O74" i="9"/>
  <c r="M74" i="9"/>
  <c r="O75" i="9"/>
  <c r="M75" i="9"/>
  <c r="L75" i="9"/>
  <c r="K75" i="9"/>
  <c r="O73" i="9"/>
  <c r="M73" i="9"/>
  <c r="L73" i="9"/>
  <c r="O72" i="9"/>
  <c r="M72" i="9"/>
  <c r="L72" i="9"/>
  <c r="O71" i="9"/>
  <c r="M71" i="9"/>
  <c r="L71" i="9"/>
  <c r="O68" i="9"/>
  <c r="M68" i="9"/>
  <c r="L68" i="9"/>
  <c r="O67" i="9"/>
  <c r="M67" i="9"/>
  <c r="L67" i="9"/>
  <c r="O66" i="9"/>
  <c r="M66" i="9"/>
  <c r="L66" i="9"/>
  <c r="O65" i="9"/>
  <c r="M65" i="9"/>
  <c r="L65" i="9"/>
  <c r="O64" i="9"/>
  <c r="M64" i="9"/>
  <c r="L64" i="9"/>
  <c r="O63" i="9"/>
  <c r="M63" i="9"/>
  <c r="L63" i="9"/>
  <c r="O62" i="9"/>
  <c r="M62" i="9"/>
  <c r="L62" i="9"/>
  <c r="O61" i="9"/>
  <c r="M61" i="9"/>
  <c r="L61" i="9"/>
  <c r="O60" i="9"/>
  <c r="M60" i="9"/>
  <c r="L60" i="9"/>
  <c r="O59" i="9"/>
  <c r="M59" i="9"/>
  <c r="L59" i="9"/>
  <c r="O58" i="9"/>
  <c r="M58" i="9"/>
  <c r="L58" i="9"/>
  <c r="O57" i="9"/>
  <c r="M57" i="9"/>
  <c r="L57" i="9"/>
  <c r="O56" i="9"/>
  <c r="M56" i="9"/>
  <c r="L56" i="9"/>
  <c r="O55" i="9"/>
  <c r="M55" i="9"/>
  <c r="L55" i="9"/>
  <c r="O54" i="9"/>
  <c r="M54" i="9"/>
  <c r="L54" i="9"/>
  <c r="O53" i="9"/>
  <c r="M53" i="9"/>
  <c r="L53" i="9"/>
  <c r="O52" i="9"/>
  <c r="M52" i="9"/>
  <c r="L52" i="9"/>
  <c r="O51" i="9"/>
  <c r="M51" i="9"/>
  <c r="L51" i="9"/>
  <c r="O50" i="9"/>
  <c r="M50" i="9"/>
  <c r="L50" i="9"/>
  <c r="O49" i="9"/>
  <c r="M49" i="9"/>
  <c r="L49" i="9"/>
  <c r="O48" i="9"/>
  <c r="M48" i="9"/>
  <c r="L48" i="9"/>
  <c r="O47" i="9"/>
  <c r="M47" i="9"/>
  <c r="L47" i="9"/>
  <c r="O44" i="9"/>
  <c r="M44" i="9"/>
  <c r="L44" i="9"/>
  <c r="O46" i="9"/>
  <c r="M46" i="9"/>
  <c r="L46" i="9"/>
  <c r="O45" i="9"/>
  <c r="M45" i="9"/>
  <c r="L45" i="9"/>
  <c r="O42" i="9"/>
  <c r="M42" i="9"/>
  <c r="L42" i="9"/>
  <c r="O43" i="9"/>
  <c r="M43" i="9"/>
  <c r="L43" i="9"/>
  <c r="O41" i="9"/>
  <c r="M41" i="9"/>
  <c r="L41" i="9"/>
  <c r="O40" i="9"/>
  <c r="M40" i="9"/>
  <c r="L40" i="9"/>
  <c r="O38" i="9"/>
  <c r="M38" i="9"/>
  <c r="L38" i="9"/>
  <c r="O37" i="9"/>
  <c r="M37" i="9"/>
  <c r="L37" i="9"/>
  <c r="O36" i="9"/>
  <c r="M36" i="9"/>
  <c r="L36" i="9"/>
  <c r="O70" i="9"/>
  <c r="M70" i="9"/>
  <c r="L70" i="9"/>
  <c r="O69" i="9"/>
  <c r="M69" i="9"/>
  <c r="L69" i="9"/>
  <c r="O39" i="9"/>
  <c r="M39" i="9"/>
  <c r="L39" i="9"/>
  <c r="O35" i="9"/>
  <c r="M35" i="9"/>
  <c r="L35" i="9"/>
  <c r="O34" i="9"/>
  <c r="M34" i="9"/>
  <c r="L34" i="9"/>
  <c r="O33" i="9"/>
  <c r="M33" i="9"/>
  <c r="L33" i="9"/>
  <c r="O32" i="9"/>
  <c r="M32" i="9"/>
  <c r="L32" i="9"/>
  <c r="O31" i="9"/>
  <c r="M31" i="9"/>
  <c r="L31" i="9"/>
  <c r="O30" i="9"/>
  <c r="M30" i="9"/>
  <c r="L30" i="9"/>
  <c r="O28" i="9"/>
  <c r="M28" i="9"/>
  <c r="L28" i="9"/>
  <c r="O25" i="9"/>
  <c r="M25" i="9"/>
  <c r="L25" i="9"/>
  <c r="K87" i="9" l="1"/>
  <c r="K100" i="9"/>
  <c r="K99" i="9"/>
  <c r="K97" i="9"/>
  <c r="K81" i="9"/>
  <c r="K96" i="9"/>
  <c r="K94" i="9"/>
  <c r="K77" i="9"/>
  <c r="K93" i="9"/>
  <c r="K80" i="9"/>
  <c r="K91" i="9"/>
  <c r="K85" i="9"/>
  <c r="K84" i="9"/>
  <c r="K90" i="9"/>
  <c r="K83" i="9"/>
  <c r="K88" i="9"/>
  <c r="K79" i="9"/>
  <c r="O22" i="9"/>
  <c r="M22" i="9"/>
  <c r="L22" i="9"/>
  <c r="O19" i="9"/>
  <c r="M19" i="9"/>
  <c r="L19" i="9"/>
  <c r="O16" i="9"/>
  <c r="M16" i="9"/>
  <c r="L16" i="9"/>
  <c r="O13" i="9"/>
  <c r="M13" i="9"/>
  <c r="L13" i="9"/>
  <c r="O12" i="9"/>
  <c r="M12" i="9"/>
  <c r="L12" i="9"/>
  <c r="O11" i="9"/>
  <c r="M11" i="9"/>
  <c r="L11" i="9"/>
  <c r="O10" i="9"/>
  <c r="M10" i="9"/>
  <c r="L10" i="9"/>
  <c r="O9" i="9"/>
  <c r="M9" i="9"/>
  <c r="L9" i="9"/>
  <c r="K6" i="9" l="1"/>
  <c r="K17" i="9"/>
  <c r="K23" i="9"/>
  <c r="K26" i="9"/>
  <c r="K18" i="9"/>
  <c r="K21" i="9"/>
  <c r="K24" i="9"/>
  <c r="K20" i="9"/>
  <c r="K29" i="9"/>
  <c r="K15" i="9"/>
  <c r="K27" i="9"/>
  <c r="K8" i="9"/>
  <c r="K11" i="9"/>
  <c r="K101" i="9"/>
  <c r="K98" i="9"/>
  <c r="K95" i="9"/>
  <c r="K92" i="9"/>
  <c r="K89" i="9"/>
  <c r="K74" i="9"/>
  <c r="K73" i="9"/>
  <c r="K72" i="9"/>
  <c r="K71" i="9"/>
  <c r="K68" i="9"/>
  <c r="K67" i="9"/>
  <c r="K66" i="9"/>
  <c r="K65" i="9"/>
  <c r="K64" i="9"/>
  <c r="K63" i="9"/>
  <c r="K62" i="9"/>
  <c r="K60" i="9"/>
  <c r="K61" i="9"/>
  <c r="K59" i="9"/>
  <c r="K57" i="9"/>
  <c r="K58" i="9"/>
  <c r="K55" i="9"/>
  <c r="K56" i="9"/>
  <c r="K54" i="9"/>
  <c r="K53" i="9"/>
  <c r="K51" i="9"/>
  <c r="K52" i="9"/>
  <c r="K50" i="9"/>
  <c r="K48" i="9"/>
  <c r="K44" i="9"/>
  <c r="K49" i="9"/>
  <c r="K47" i="9"/>
  <c r="K45" i="9"/>
  <c r="K46" i="9"/>
  <c r="K42" i="9"/>
  <c r="K43" i="9"/>
  <c r="K41" i="9"/>
  <c r="K40" i="9"/>
  <c r="K37" i="9"/>
  <c r="K38" i="9"/>
  <c r="K36" i="9"/>
  <c r="K70" i="9"/>
  <c r="K25" i="9"/>
  <c r="K35" i="9"/>
  <c r="K30" i="9"/>
  <c r="K69" i="9"/>
  <c r="K31" i="9"/>
  <c r="K34" i="9"/>
  <c r="K32" i="9"/>
  <c r="K28" i="9"/>
  <c r="K33" i="9"/>
  <c r="K39" i="9"/>
  <c r="K19" i="9"/>
  <c r="K12" i="9"/>
  <c r="K13" i="9"/>
  <c r="K22" i="9"/>
  <c r="K16" i="9"/>
  <c r="K10" i="9"/>
  <c r="K9" i="9"/>
</calcChain>
</file>

<file path=xl/sharedStrings.xml><?xml version="1.0" encoding="utf-8"?>
<sst xmlns="http://schemas.openxmlformats.org/spreadsheetml/2006/main" count="797" uniqueCount="235">
  <si>
    <t>Beskrivelse</t>
  </si>
  <si>
    <t>Intensitet</t>
  </si>
  <si>
    <t>Puls (slag/min)</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</si>
  <si>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</si>
  <si>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</si>
  <si>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</si>
  <si>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</si>
  <si>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</si>
  <si>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</si>
  <si>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</si>
  <si>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</si>
  <si>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</si>
  <si>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</si>
  <si>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</si>
  <si>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5 min</t>
  </si>
  <si>
    <t>Pas 2</t>
  </si>
  <si>
    <t>Pas 3</t>
  </si>
  <si>
    <t>Pas 4</t>
  </si>
  <si>
    <t>Pas 6</t>
  </si>
  <si>
    <t>B</t>
  </si>
  <si>
    <t>% af pulsreserve</t>
  </si>
  <si>
    <t>3 min</t>
  </si>
  <si>
    <t>2 min</t>
  </si>
  <si>
    <t>Pas 7</t>
  </si>
  <si>
    <t>Program</t>
  </si>
  <si>
    <t>TEST - Maksimal indsats!</t>
  </si>
  <si>
    <t>START HER</t>
  </si>
  <si>
    <t>Type</t>
  </si>
  <si>
    <r>
      <t>EFFEKT</t>
    </r>
    <r>
      <rPr>
        <b/>
        <vertAlign val="subscript"/>
        <sz val="11"/>
        <color theme="1"/>
        <rFont val="Calibri"/>
        <family val="2"/>
        <scheme val="minor"/>
      </rPr>
      <t>maks</t>
    </r>
  </si>
  <si>
    <t>til</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</si>
  <si>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</si>
  <si>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</si>
  <si>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</si>
  <si>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</si>
  <si>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</si>
  <si>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</si>
  <si>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</si>
  <si>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</si>
  <si>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</si>
  <si>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</si>
  <si>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</si>
  <si>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</si>
  <si>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</si>
  <si>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</si>
  <si>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</si>
  <si>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</si>
  <si>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</si>
  <si>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</si>
  <si>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</si>
  <si>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</si>
  <si>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</si>
  <si>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</si>
  <si>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</si>
  <si>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</si>
  <si>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</si>
  <si>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</si>
  <si>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</si>
  <si>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</si>
  <si>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</si>
  <si>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</si>
  <si>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</si>
  <si>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</si>
  <si>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</si>
  <si>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</si>
  <si>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</si>
  <si>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</si>
  <si>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</si>
  <si>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</si>
  <si>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videoforklaring</t>
  </si>
  <si>
    <t>https://youtu.be/piK8_nJSUI4</t>
  </si>
  <si>
    <t>https://youtu.be/TLg9F25KEv4</t>
  </si>
  <si>
    <t>Se vores video om hvordan programmet bruges her:</t>
  </si>
  <si>
    <r>
      <t>PULS</t>
    </r>
    <r>
      <rPr>
        <b/>
        <vertAlign val="subscript"/>
        <sz val="11"/>
        <color theme="1"/>
        <rFont val="Calibri"/>
        <family val="2"/>
        <scheme val="minor"/>
      </rPr>
      <t>maks</t>
    </r>
  </si>
  <si>
    <t>Hvilepuls</t>
  </si>
  <si>
    <t>Pulsreserve</t>
  </si>
  <si>
    <t>Mål den ved trappetest</t>
  </si>
  <si>
    <t>Mål ved at ligge stille i 10 min. Brug et pulsur eller tæl selv antal pulsslag på et minut.</t>
  </si>
  <si>
    <t>Udregner sig selv når PULSmaks og EFFEKTmaks er udfyld.</t>
  </si>
  <si>
    <t>4 x 1000 m kontrolleret kap.</t>
  </si>
  <si>
    <t>1500m, 1000m, 500m</t>
  </si>
  <si>
    <t>1500m, 1000m, 2 x 500m</t>
  </si>
  <si>
    <t>A/B</t>
  </si>
  <si>
    <t>18+20+22</t>
  </si>
  <si>
    <t>Uge 35</t>
  </si>
  <si>
    <t>Uge 36</t>
  </si>
  <si>
    <t>Uge 37</t>
  </si>
  <si>
    <t>Uge 38</t>
  </si>
  <si>
    <t>Uge 39</t>
  </si>
  <si>
    <t>Uge 40</t>
  </si>
  <si>
    <t>Uge 51</t>
  </si>
  <si>
    <t>Uge 41</t>
  </si>
  <si>
    <t>Uge 42</t>
  </si>
  <si>
    <t>Uge 44</t>
  </si>
  <si>
    <t>Uge 43</t>
  </si>
  <si>
    <t>Uge 45</t>
  </si>
  <si>
    <t>Uge 46</t>
  </si>
  <si>
    <t>Uge 47</t>
  </si>
  <si>
    <t>Uge 49</t>
  </si>
  <si>
    <t>Uge 50</t>
  </si>
  <si>
    <t>Uge 52</t>
  </si>
  <si>
    <t>Uge 1</t>
  </si>
  <si>
    <t>Uge 2</t>
  </si>
  <si>
    <t>Uge 3</t>
  </si>
  <si>
    <t>Uge 4</t>
  </si>
  <si>
    <t>Uge 5</t>
  </si>
  <si>
    <t>Uge 6</t>
  </si>
  <si>
    <t>Uge 7</t>
  </si>
  <si>
    <t>Uge 8</t>
  </si>
  <si>
    <t>Uge 9</t>
  </si>
  <si>
    <t>Uge 10</t>
  </si>
  <si>
    <t>Uge 11</t>
  </si>
  <si>
    <t>Uge 13</t>
  </si>
  <si>
    <t>DM</t>
  </si>
  <si>
    <t>VM</t>
  </si>
  <si>
    <t>C</t>
  </si>
  <si>
    <t>26+28</t>
  </si>
  <si>
    <t>4 x (3+1 min)</t>
  </si>
  <si>
    <t>3 x (5+4+3+2+1 min)</t>
  </si>
  <si>
    <t>18+20+22+24+26</t>
  </si>
  <si>
    <t>C/B</t>
  </si>
  <si>
    <t>24+26+28</t>
  </si>
  <si>
    <t>2 x (5 x 1+5 min)</t>
  </si>
  <si>
    <t>32+18</t>
  </si>
  <si>
    <t>Der skal laves en almindelig opvarmning før dette program. Programmet er 2 x 30 min i tompo 18. Men hvert 6. min foregår i tempo 32. De 5 minutter der er mellem hvert minut i tempo 32, skal foregå i tempo 18-20, med et rimelig tryk, svarende til 70%</t>
  </si>
  <si>
    <t>D/B</t>
  </si>
  <si>
    <t>3 x (6+4+3+2+1 min)</t>
  </si>
  <si>
    <t>5 x (3+1 min)</t>
  </si>
  <si>
    <t>3 x (6+5+3+2+1 min)</t>
  </si>
  <si>
    <t>6 x (3+1 min)</t>
  </si>
  <si>
    <t>26+30</t>
  </si>
  <si>
    <t>4 min</t>
  </si>
  <si>
    <t>10 x (1+5 min)</t>
  </si>
  <si>
    <t>Der skal laves en almindelig opvarmning før dette program. Programmet er 60 min i tompo 18. Men hvert 6. min foregår i tempo 32. De 5 minutter der er mellem hvert minut i tempo 32, skal foregå i tempo 18-20, med et rimelig tryk, svarende til 70%</t>
  </si>
  <si>
    <t>28+30</t>
  </si>
  <si>
    <t>20+22</t>
  </si>
  <si>
    <t>2 x (6+5+4+2+1 min)</t>
  </si>
  <si>
    <t>3 x (6+5+4+2+1 min)</t>
  </si>
  <si>
    <t>20+22+24</t>
  </si>
  <si>
    <t>34+18</t>
  </si>
  <si>
    <t>Der skal laves en almindelig opvarmning før dette program. Programmet er 2 x 30min i tempo 18. Men hvert 6. min foregår i tempo 34. De 5 minutter der er mellem hvert minut i tempo 32, skal foregå i tempo 18-20, med et rimelig tryk, svarende til 70%</t>
  </si>
  <si>
    <t>3 x (6+5+4+3+1 min)</t>
  </si>
  <si>
    <t>3 x (6+5+4+3+2 min)</t>
  </si>
  <si>
    <t>4 x 4min</t>
  </si>
  <si>
    <t>Bane tempo +18</t>
  </si>
  <si>
    <t>6 x 1+5 min</t>
  </si>
  <si>
    <t>Der skal laves en almindelig opvarmning før dette program. Programmet er 36 0min i tempo 18. Men hvert 6. min foregår i banetempo. De 5 minutter der er mellem hvert minut i tempo 32, skal foregå i tempo 18-20, med et rimelig tryk, svarende til 70%</t>
  </si>
  <si>
    <t>3 x (6+5+4+3+2+1 min)</t>
  </si>
  <si>
    <t>18+20+22+24+26+28</t>
  </si>
  <si>
    <t>5 x 4 min</t>
  </si>
  <si>
    <t>VALGFRI</t>
  </si>
  <si>
    <t>6 x 4 min</t>
  </si>
  <si>
    <t>2 x (7+6+5+4+3+2+1min)</t>
  </si>
  <si>
    <t>18+20+22+24+26+28+30</t>
  </si>
  <si>
    <t>4 x 4 min</t>
  </si>
  <si>
    <t>A</t>
  </si>
  <si>
    <t>Maks tryk og tempo</t>
  </si>
  <si>
    <t>2 x 15 min</t>
  </si>
  <si>
    <t>Der skal laves en almindelig opvarmning før dette program. Programmet er 2 x 30 min i tempo 18. Men hvert 6. min foregår i banetempo. De 5 minutter der er mellem hvert minut i tempo 32, skal foregå i tempo 18-20, med et rimelig tryk, svarende til 70%</t>
  </si>
  <si>
    <t>3 x (4 x 1,5+3,5min)</t>
  </si>
  <si>
    <t>3 x (3 x 1,5+3,5min)</t>
  </si>
  <si>
    <t>Undgå at ligge for hårdt ud! Du skal kunne øge farten hver gang du øger tempoet og starter du for højt, så løber du tør for kræfter</t>
  </si>
  <si>
    <t>Vær opmærksom på at der er længere pause på disse 4 minutters intervaller, der er også færre intervaller end sidste uge og tempoet er steget. Der er en forventning om at du fra start giver den ekstra meget gas på de her intervaller. Vi begynder så småt at nærme os konkurrence belastning</t>
  </si>
  <si>
    <t>Intervallet er kort og pausen er lang. Så giv den ALT hvad du kan ved hvert eneste interval. Smagen af blod kan forekomme - i så fald har du gjort det rigtigt!</t>
  </si>
  <si>
    <t>Vær opmærksom på at der er længere pause på disse 4 minutters intervaller, der er også færre intervaller end sidste uge og tempoet er steget. Der er en forventning om at du fra start giver den ekstra meget gas på de her intervaller og hvis du synes pausen er for lang, har du ikke givet dig nok. Vi begynder så småt at nærme os konkurrence belastning</t>
  </si>
  <si>
    <t>Forventet banetryk +2 sek/500m og Bantempo</t>
  </si>
  <si>
    <t>Tag udgangspunkt i det bantryk du tror du kan holde over 2000m eller det du regner med at holde til DM og så gå efter at ro omkring 2 s/500m langsommere end dette. Hvis det er nemt, så roer du så hurtigt du kan på det sidste interval</t>
  </si>
  <si>
    <t>2 x (10+5+5min)</t>
  </si>
  <si>
    <t>2min</t>
  </si>
  <si>
    <t>5-7 min</t>
  </si>
  <si>
    <t>Banetryk og tempo</t>
  </si>
  <si>
    <t>Hold dit forventet banetryk og tempo på alle intervaller. Pausen mellem hvert interval må maks være 7 min. Hvis du kan nøjes med mindre end 5 minutter, så roer du formegentlig langsommere på intervallerne end du bør, og så skal du forsøge at justere farten op på de næste intervaller.</t>
  </si>
  <si>
    <t xml:space="preserve">Der skal laves en almindelig opvarmning før dette program. Programmet er 3 intervaller af 15 min i tempo 18. Men hvert 5. min skal du udføre 1,5min (90s) i banetempo. </t>
  </si>
  <si>
    <t xml:space="preserve">Der skal laves en almindelig opvarmning før dette program. Programmet er 3 intervaller af 20 min i tempo 18. Men hvert 5. min skal du udføre 1,5min (90s) i banetempo. </t>
  </si>
  <si>
    <t>2000m så hurtigt som muligt</t>
  </si>
  <si>
    <t>10+5+5min</t>
  </si>
  <si>
    <t>1500m</t>
  </si>
  <si>
    <t>15 min</t>
  </si>
  <si>
    <t>2 x (3 x 1,5+3,5min)</t>
  </si>
  <si>
    <t xml:space="preserve">Der skal laves en almindelig opvarmning før dette program. Programmet er 2 intervaller af 15 min i tempo 18. Men hvert 5. min skal du udføre 1,5min (90s) i banetempo. </t>
  </si>
  <si>
    <t>10 x 30 s</t>
  </si>
  <si>
    <t>8 x 1 min</t>
  </si>
  <si>
    <t>38-40</t>
  </si>
  <si>
    <t>Tempo skal være cirka 2 tag højere per min end dit sædvanlige banetempo. Hastigheden skal også være mindst 2 sek hurtigere per 500m end sædvanlig. Der er masser af pause og det skal gøre ondt</t>
  </si>
  <si>
    <t>Hvis du ikke skal ro VM, så ro alligevel en 2000m og brug tallene til at indstille din træningsprocenter på ny</t>
  </si>
  <si>
    <t>Hvis du ikke skal ro DM, så ro alligevel en 2000m og brug tallene til at indstille din træningsprocenter på ny</t>
  </si>
  <si>
    <t>Mål den ved 2000m test</t>
  </si>
  <si>
    <t>3 x (13+12 min)</t>
  </si>
  <si>
    <t>5 x 8 min</t>
  </si>
  <si>
    <t>6 x 2000m</t>
  </si>
  <si>
    <t>22, 24, 26, 28, 26, 24</t>
  </si>
  <si>
    <t>3 x (12+10 min)</t>
  </si>
  <si>
    <t>2 x (20+10+5)</t>
  </si>
  <si>
    <t>20, 22, 24, 26, 24, 22</t>
  </si>
  <si>
    <t>D/C</t>
  </si>
  <si>
    <t>6 x 7 min</t>
  </si>
  <si>
    <t>22, 24, 26, 26, 24, 22</t>
  </si>
  <si>
    <t>7 x (5+1) min</t>
  </si>
  <si>
    <t>22, 24, 26, 26, 26, 24</t>
  </si>
  <si>
    <t>8 x (4+1) min</t>
  </si>
  <si>
    <t>22, 24, 26, 26, 26, 26</t>
  </si>
  <si>
    <t>Banetempo</t>
  </si>
  <si>
    <t>4 x (5+3+1min)</t>
  </si>
  <si>
    <t>26+28+30</t>
  </si>
  <si>
    <t>4 x (4+2+2min)</t>
  </si>
  <si>
    <t>8 x 40 s</t>
  </si>
  <si>
    <t>Sprint</t>
  </si>
  <si>
    <t>12 x 40 s</t>
  </si>
  <si>
    <t>- Hvis du kører programmet i ergometer, så skal du ikke køre mere end 8 intervaller</t>
  </si>
  <si>
    <t>6 x 40 s</t>
  </si>
  <si>
    <t>4 x (3+3+2min)</t>
  </si>
  <si>
    <t>4 x (4+3+1min)</t>
  </si>
  <si>
    <t>3 x (4+2+2min)</t>
  </si>
  <si>
    <t>3 x (4+3+1min)</t>
  </si>
  <si>
    <t>3 x (5+2+1min)</t>
  </si>
  <si>
    <t>3 x (9+4+4min)</t>
  </si>
  <si>
    <t>3 x (10+5+5min)</t>
  </si>
  <si>
    <t>3 x (10+4+3min)</t>
  </si>
  <si>
    <t>2 x (10+10+5)</t>
  </si>
  <si>
    <t>2 x (10+9+4)</t>
  </si>
  <si>
    <t>3 x (3 x 1+4 min)</t>
  </si>
  <si>
    <t>30+18</t>
  </si>
  <si>
    <t>Der skal laves en almindelig opvarmning før dette program. Programmet er 3 x 15 min i tempo 18. Men hvert 5. min foregår i tempo 32. De 4 minutter der er mellem hvert minut i tempo 32, skal foregå i tempo 18-20, med et rimelig tryk, svarende til 70%</t>
  </si>
  <si>
    <t>Der skal laves en almindelig opvarmning før dette program. Programmet er 3 x 15 min i tempo 18. Men hvert 5. min foregår i tempo 30. De 4 minutter der er mellem hvert minut i tempo 30, skal foregå i tempo 18-20, med et rimelig tryk, svarende til 70%</t>
  </si>
  <si>
    <t>2 x (4 x 1+4 min)</t>
  </si>
  <si>
    <t>Der skal laves en almindelig opvarmning før dette program. Programmet er 2 x 20 min i tempo 18. Men hvert 5. min foregår i tempo 30. De 4 minutter der er mellem hvert minut i tempo 30, skal foregå i tempo 18-20, med et rimelig tryk, svarende til 70%</t>
  </si>
  <si>
    <t>28+18</t>
  </si>
  <si>
    <t>2 x (5 x 1+3 min)</t>
  </si>
  <si>
    <t>Der skal laves en almindelig opvarmning før dette program. Programmet er 2 x 20 min i tempo 18. Men hvert 4. min foregår i tempo 28. De 3 minutter der er mellem hvert minut i tempo 28, skal foregå i tempo 18-20, med et rimelig tryk, svarende til 70%</t>
  </si>
  <si>
    <t>3 x (5 x 1+2 min)</t>
  </si>
  <si>
    <t>26+18</t>
  </si>
  <si>
    <t>Der skal laves en almindelig opvarmning før dette program. Programmet er 3 x 15 min i tempo 18. Men hvert 3. min foregår i tempo 26. De 2 minutter der er mellem hvert minut i tempo 26, skal foregå i tempo 18-20, med et rimelig tryk, svarende til 70%</t>
  </si>
  <si>
    <t>2 x (6 x 1+2 min)</t>
  </si>
  <si>
    <t>Der skal laves en almindelig opvarmning før dette program. Programmet er 2 x 18 min i tempo 18. Men hvert 3. min foregår i tempo 26. De 2 minutter der er mellem hvert minut i tempo 26, skal foregå i tempo 18-20, med et rimelig tryk, svarende til 70%</t>
  </si>
  <si>
    <t>Uge 48</t>
  </si>
  <si>
    <t>6 x 1500m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</si>
</sst>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8"/>
      <name val="Calibri"/>
      <family val="2"/>
      <scheme val="minor"/>
    </font>
    <font>
      <b/>
      <sz val="12"/>
      <color theme="1"/>
      <name val="Calibri"/>
      <family val="2"/>
      <scheme val="minor"/>
    </font>
    <font>
      <b/>
      <sz val="22"/>
      <color theme="1"/>
      <name val="Calibri"/>
      <family val="2"/>
      <scheme val="minor"/>
    </font>
    <font>
      <sz val="12"/>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rgb="FFF0EEE9"/>
        <bgColor indexed="64"/>
      </patternFill>
    </fill>
    <fill>
      <patternFill patternType="solid">
        <fgColor them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79">
    <xf numFmtId="0" fontId="0" fillId="0" borderId="0" xfId="0"/>
    <xf numFmtId="0" fontId="0" fillId="2" borderId="0" xfId="0" applyFill="1"/>
    <xf numFmtId="0" fontId="0" fillId="2" borderId="0" xfId="0" applyFill="1" applyBorder="1"/>
    <xf numFmtId="0" fontId="2"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164" fontId="0" fillId="2" borderId="3" xfId="0" applyNumberFormat="1" applyFill="1" applyBorder="1" applyAlignment="1">
      <alignment horizontal="center" vertical="top"/>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0" fillId="2" borderId="11" xfId="0" applyFill="1" applyBorder="1"/>
    <xf numFmtId="0" fontId="0" fillId="2" borderId="12" xfId="0" applyFill="1" applyBorder="1"/>
    <xf numFmtId="0" fontId="0" fillId="2" borderId="13" xfId="0" applyFill="1" applyBorder="1"/>
    <xf numFmtId="1" fontId="0" fillId="2" borderId="5" xfId="0" applyNumberFormat="1" applyFill="1" applyBorder="1" applyAlignment="1">
      <alignment horizontal="center" vertical="top"/>
    </xf>
    <xf numFmtId="0" fontId="0" fillId="5" borderId="0" xfId="0" applyFill="1" applyBorder="1"/>
    <xf numFmtId="0" fontId="0" fillId="5" borderId="5" xfId="0" applyFill="1" applyBorder="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1" fontId="0" fillId="5" borderId="0" xfId="0" applyNumberFormat="1" applyFill="1" applyBorder="1" applyAlignment="1">
      <alignment horizontal="center" vertical="top"/>
    </xf>
    <xf numFmtId="0" fontId="7" fillId="5" borderId="5" xfId="0" applyFont="1" applyFill="1" applyBorder="1"/>
    <xf numFmtId="0" fontId="1" fillId="4" borderId="1" xfId="0" applyFont="1" applyFill="1" applyBorder="1" applyAlignment="1">
      <alignment horizontal="center" vertical="center"/>
    </xf>
    <xf numFmtId="0" fontId="1" fillId="2" borderId="0" xfId="0" applyFont="1" applyFill="1" applyAlignment="1">
      <alignment horizontal="center"/>
    </xf>
    <xf numFmtId="164" fontId="0" fillId="2" borderId="0" xfId="0" applyNumberFormat="1" applyFill="1" applyBorder="1" applyAlignment="1">
      <alignment horizontal="center" vertical="top"/>
    </xf>
    <xf numFmtId="164" fontId="0" fillId="5" borderId="3" xfId="0" applyNumberFormat="1" applyFill="1" applyBorder="1" applyAlignment="1">
      <alignment horizontal="center" vertical="top"/>
    </xf>
    <xf numFmtId="164"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2" borderId="0" xfId="0" applyNumberFormat="1" applyFill="1" applyBorder="1" applyAlignment="1">
      <alignment horizontal="center" vertical="top"/>
    </xf>
    <xf numFmtId="47" fontId="0" fillId="2" borderId="7" xfId="0" applyNumberFormat="1" applyFill="1" applyBorder="1" applyAlignment="1">
      <alignment horizontal="center" vertical="top"/>
    </xf>
    <xf numFmtId="0" fontId="6" fillId="2" borderId="0" xfId="0" applyFont="1" applyFill="1"/>
    <xf numFmtId="0" fontId="0" fillId="2" borderId="0" xfId="0" applyFont="1" applyFill="1" applyBorder="1"/>
    <xf numFmtId="0" fontId="1" fillId="2" borderId="0" xfId="0" applyFont="1" applyFill="1" applyBorder="1" applyAlignment="1">
      <alignment horizontal="center"/>
    </xf>
    <xf numFmtId="0" fontId="8" fillId="2" borderId="0" xfId="0" applyFont="1" applyFill="1"/>
    <xf numFmtId="0" fontId="0" fillId="2" borderId="9" xfId="0" applyFill="1" applyBorder="1" applyAlignment="1">
      <alignment vertical="top"/>
    </xf>
    <xf numFmtId="0" fontId="0" fillId="2" borderId="12" xfId="0" applyFill="1" applyBorder="1" applyAlignment="1">
      <alignment vertical="top"/>
    </xf>
    <xf numFmtId="0" fontId="0" fillId="2" borderId="16" xfId="0" applyFill="1" applyBorder="1" applyAlignment="1">
      <alignment horizontal="left" vertical="top" wrapText="1"/>
    </xf>
    <xf numFmtId="0" fontId="0" fillId="2" borderId="16" xfId="0" applyFill="1" applyBorder="1" applyAlignment="1">
      <alignment vertical="top" wrapText="1"/>
    </xf>
    <xf numFmtId="0" fontId="0" fillId="6" borderId="9" xfId="0" applyFill="1" applyBorder="1" applyAlignment="1">
      <alignment vertical="top"/>
    </xf>
    <xf numFmtId="0" fontId="0" fillId="6" borderId="12" xfId="0" applyFill="1" applyBorder="1" applyAlignment="1">
      <alignment vertical="top"/>
    </xf>
    <xf numFmtId="0" fontId="0" fillId="6" borderId="16" xfId="0" applyFill="1" applyBorder="1" applyAlignment="1">
      <alignment wrapText="1"/>
    </xf>
    <xf numFmtId="0" fontId="0" fillId="6" borderId="16" xfId="0" applyFill="1" applyBorder="1" applyAlignment="1">
      <alignment vertical="top" wrapText="1"/>
    </xf>
    <xf numFmtId="0" fontId="11" fillId="0" borderId="0" xfId="1" applyFont="1" applyAlignment="1">
      <alignment vertical="top"/>
    </xf>
    <xf numFmtId="0" fontId="10" fillId="0" borderId="0" xfId="1"/>
    <xf numFmtId="0" fontId="3" fillId="5" borderId="5" xfId="0" applyFont="1" applyFill="1" applyBorder="1" applyAlignment="1">
      <alignment horizontal="center" vertical="center" wrapText="1"/>
    </xf>
    <xf numFmtId="0" fontId="0" fillId="2" borderId="0" xfId="0" applyFill="1" applyAlignment="1">
      <alignment horizontal="left" vertical="top" wrapText="1"/>
    </xf>
    <xf numFmtId="0" fontId="1" fillId="2" borderId="0" xfId="0" applyFont="1" applyFill="1"/>
    <xf numFmtId="0" fontId="1" fillId="4"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2" borderId="17" xfId="0" applyFont="1" applyFill="1" applyBorder="1"/>
    <xf numFmtId="0" fontId="0" fillId="2" borderId="2" xfId="0" applyFill="1" applyBorder="1" applyAlignment="1">
      <alignment horizontal="center" vertical="top"/>
    </xf>
    <xf numFmtId="164" fontId="0" fillId="2" borderId="5" xfId="0" applyNumberFormat="1" applyFill="1" applyBorder="1" applyAlignment="1">
      <alignment horizontal="center" vertical="top"/>
    </xf>
    <xf numFmtId="47" fontId="0" fillId="2" borderId="5" xfId="0" applyNumberFormat="1" applyFill="1" applyBorder="1" applyAlignment="1">
      <alignment horizontal="center" vertical="top"/>
    </xf>
    <xf numFmtId="0" fontId="0" fillId="5" borderId="0" xfId="0" applyFill="1" applyBorder="1" applyAlignment="1">
      <alignment horizontal="center" vertical="top"/>
    </xf>
    <xf numFmtId="0" fontId="0" fillId="5" borderId="2" xfId="0" applyFill="1" applyBorder="1" applyAlignment="1">
      <alignment horizontal="center" vertical="top"/>
    </xf>
    <xf numFmtId="0" fontId="0" fillId="5" borderId="0" xfId="0" applyFill="1" applyBorder="1" applyAlignment="1">
      <alignment horizontal="left" vertical="top" wrapText="1"/>
    </xf>
    <xf numFmtId="0" fontId="0" fillId="2" borderId="5" xfId="0" applyFill="1" applyBorder="1" applyAlignment="1">
      <alignment horizontal="center" vertical="top"/>
    </xf>
    <xf numFmtId="0" fontId="1" fillId="2" borderId="20" xfId="0" applyFont="1" applyFill="1" applyBorder="1"/>
    <xf numFmtId="0" fontId="1" fillId="2" borderId="0" xfId="0" applyFont="1" applyFill="1" applyBorder="1" applyAlignment="1">
      <alignment vertical="top"/>
    </xf>
    <xf numFmtId="0" fontId="0" fillId="2" borderId="3" xfId="0" applyFill="1" applyBorder="1" applyAlignment="1">
      <alignment horizontal="center" vertical="top"/>
    </xf>
    <xf numFmtId="0" fontId="0" fillId="2" borderId="2" xfId="0" applyFill="1" applyBorder="1" applyAlignment="1">
      <alignment horizontal="center" vertical="top" wrapText="1"/>
    </xf>
    <xf numFmtId="0" fontId="0" fillId="2" borderId="6" xfId="0" applyFill="1" applyBorder="1" applyAlignment="1">
      <alignment horizontal="center" vertical="top"/>
    </xf>
    <xf numFmtId="164" fontId="0" fillId="2" borderId="14" xfId="0" applyNumberFormat="1" applyFill="1" applyBorder="1" applyAlignment="1">
      <alignment horizontal="center" vertical="top"/>
    </xf>
    <xf numFmtId="164" fontId="0" fillId="2" borderId="20" xfId="0" applyNumberFormat="1" applyFill="1" applyBorder="1" applyAlignment="1">
      <alignment horizontal="center" vertical="top"/>
    </xf>
    <xf numFmtId="1" fontId="0" fillId="2" borderId="20" xfId="0" applyNumberFormat="1" applyFill="1" applyBorder="1" applyAlignment="1">
      <alignment horizontal="center" vertical="top"/>
    </xf>
    <xf numFmtId="47" fontId="0" fillId="2" borderId="20" xfId="0" applyNumberFormat="1" applyFill="1" applyBorder="1" applyAlignment="1">
      <alignment horizontal="center" vertical="top"/>
    </xf>
    <xf numFmtId="47" fontId="0" fillId="2" borderId="19" xfId="0" applyNumberFormat="1" applyFill="1" applyBorder="1" applyAlignment="1">
      <alignment horizontal="center" vertical="top"/>
    </xf>
    <xf numFmtId="164" fontId="0" fillId="2" borderId="6" xfId="0" applyNumberFormat="1" applyFill="1" applyBorder="1" applyAlignment="1">
      <alignment horizontal="center" vertical="top"/>
    </xf>
    <xf numFmtId="0" fontId="1" fillId="5" borderId="0" xfId="0" applyFont="1" applyFill="1" applyBorder="1" applyAlignment="1">
      <alignment vertical="top"/>
    </xf>
    <xf numFmtId="0" fontId="0" fillId="5" borderId="3" xfId="0" applyFill="1" applyBorder="1" applyAlignment="1">
      <alignment horizontal="center" vertical="top"/>
    </xf>
    <xf numFmtId="0" fontId="0" fillId="5" borderId="0" xfId="0" applyFill="1" applyBorder="1" applyAlignment="1">
      <alignment horizontal="center" vertical="top" wrapText="1"/>
    </xf>
    <xf numFmtId="0" fontId="0" fillId="5" borderId="2" xfId="0" applyFill="1" applyBorder="1" applyAlignment="1">
      <alignment horizontal="center" vertical="top" wrapText="1"/>
    </xf>
    <xf numFmtId="0" fontId="0" fillId="2" borderId="20" xfId="0" applyFill="1" applyBorder="1" applyAlignment="1">
      <alignment horizontal="center" vertical="top"/>
    </xf>
    <xf numFmtId="0" fontId="0" fillId="2" borderId="5" xfId="0" applyFill="1" applyBorder="1"/>
    <xf numFmtId="0" fontId="0" fillId="2" borderId="0" xfId="0" applyFill="1" applyBorder="1" applyAlignment="1">
      <alignment horizontal="left" vertical="top" wrapText="1"/>
    </xf>
    <xf numFmtId="0" fontId="0" fillId="2" borderId="6" xfId="0" applyFill="1" applyBorder="1" applyAlignment="1">
      <alignment horizontal="left" vertical="top" wrapText="1"/>
    </xf>
    <xf numFmtId="0" fontId="0" fillId="2" borderId="19" xfId="0" applyFill="1" applyBorder="1" applyAlignment="1">
      <alignment horizontal="center" vertical="top"/>
    </xf>
    <xf numFmtId="0" fontId="0" fillId="2" borderId="14" xfId="0" applyFill="1" applyBorder="1" applyAlignment="1">
      <alignment horizontal="center" vertical="top"/>
    </xf>
    <xf numFmtId="0" fontId="0" fillId="2" borderId="3" xfId="0" applyFill="1" applyBorder="1" applyAlignment="1">
      <alignment horizontal="center" vertical="top" wrapText="1"/>
    </xf>
    <xf numFmtId="0" fontId="0" fillId="2" borderId="0" xfId="0" applyFill="1" applyAlignment="1">
      <alignment vertical="top"/>
    </xf>
    <xf numFmtId="0" fontId="0" fillId="2" borderId="10" xfId="0" applyFill="1" applyBorder="1" applyAlignment="1">
      <alignment vertical="top"/>
    </xf>
    <xf numFmtId="0" fontId="0" fillId="5" borderId="2" xfId="0" applyFill="1" applyBorder="1" applyAlignment="1">
      <alignment vertical="top"/>
    </xf>
    <xf numFmtId="0" fontId="0" fillId="5" borderId="7" xfId="0" applyFill="1" applyBorder="1" applyAlignment="1">
      <alignment vertical="top"/>
    </xf>
    <xf numFmtId="0" fontId="1" fillId="2" borderId="20" xfId="0" applyFont="1" applyFill="1" applyBorder="1" applyAlignment="1">
      <alignment vertical="top"/>
    </xf>
    <xf numFmtId="0" fontId="0" fillId="2" borderId="0" xfId="0" applyFill="1" applyAlignment="1">
      <alignment horizontal="left" vertical="center" indent="1"/>
    </xf>
    <xf numFmtId="0" fontId="0" fillId="5" borderId="3" xfId="0" applyFill="1" applyBorder="1" applyAlignment="1">
      <alignment horizontal="center" vertical="top" wrapText="1"/>
    </xf>
    <xf numFmtId="0" fontId="1" fillId="2" borderId="5" xfId="0" applyFont="1" applyFill="1" applyBorder="1" applyAlignment="1">
      <alignment vertical="top"/>
    </xf>
    <xf numFmtId="0" fontId="0" fillId="2" borderId="5" xfId="0" applyFill="1" applyBorder="1" applyAlignment="1">
      <alignment horizontal="center" vertical="top" wrapText="1"/>
    </xf>
    <xf numFmtId="0" fontId="0" fillId="2" borderId="7" xfId="0" applyFill="1" applyBorder="1" applyAlignment="1">
      <alignment horizontal="center" vertical="top" wrapText="1"/>
    </xf>
    <xf numFmtId="0" fontId="0" fillId="5" borderId="3" xfId="0" applyFont="1" applyFill="1" applyBorder="1" applyAlignment="1">
      <alignment horizontal="center" vertical="top"/>
    </xf>
    <xf numFmtId="0" fontId="0" fillId="2" borderId="3" xfId="0" applyFont="1" applyFill="1" applyBorder="1" applyAlignment="1">
      <alignment horizontal="center" vertical="top"/>
    </xf>
    <xf numFmtId="0" fontId="13" fillId="2" borderId="20" xfId="0" applyFont="1" applyFill="1" applyBorder="1" applyAlignment="1">
      <alignment vertical="top" wrapText="1"/>
    </xf>
    <xf numFmtId="0" fontId="1" fillId="5" borderId="0" xfId="0" applyFont="1" applyFill="1" applyAlignment="1">
      <alignment vertical="top" wrapText="1"/>
    </xf>
    <xf numFmtId="0" fontId="14" fillId="5" borderId="0" xfId="0" applyFont="1" applyFill="1" applyBorder="1" applyAlignment="1">
      <alignment vertical="top"/>
    </xf>
    <xf numFmtId="0" fontId="0" fillId="2" borderId="0" xfId="0" applyFill="1" applyBorder="1" applyAlignment="1">
      <alignment horizontal="center" wrapText="1"/>
    </xf>
    <xf numFmtId="0" fontId="0" fillId="2" borderId="0" xfId="0" applyFill="1" applyBorder="1" applyAlignment="1">
      <alignment horizontal="center" vertical="top" wrapText="1"/>
    </xf>
    <xf numFmtId="0" fontId="0" fillId="5" borderId="6" xfId="0" applyFill="1" applyBorder="1" applyAlignment="1">
      <alignment horizontal="left" vertical="top" wrapText="1"/>
    </xf>
    <xf numFmtId="0" fontId="0" fillId="2" borderId="20" xfId="0" applyFont="1" applyFill="1" applyBorder="1"/>
    <xf numFmtId="0" fontId="0" fillId="2" borderId="5" xfId="0" applyFont="1" applyFill="1" applyBorder="1"/>
    <xf numFmtId="0" fontId="1" fillId="5" borderId="5" xfId="0" applyFont="1" applyFill="1" applyBorder="1" applyAlignment="1">
      <alignment vertical="top"/>
    </xf>
    <xf numFmtId="0" fontId="0" fillId="5" borderId="6" xfId="0" applyFill="1" applyBorder="1" applyAlignment="1">
      <alignment horizontal="center" vertical="top"/>
    </xf>
    <xf numFmtId="0" fontId="0" fillId="5" borderId="5" xfId="0" applyFill="1" applyBorder="1" applyAlignment="1">
      <alignment horizontal="center" vertical="top" wrapText="1"/>
    </xf>
    <xf numFmtId="0" fontId="0" fillId="5" borderId="5" xfId="0" applyFill="1" applyBorder="1" applyAlignment="1">
      <alignment horizontal="center" vertical="top"/>
    </xf>
    <xf numFmtId="0" fontId="0" fillId="5" borderId="7" xfId="0" applyFill="1" applyBorder="1" applyAlignment="1">
      <alignment horizontal="center" vertical="top" wrapText="1"/>
    </xf>
    <xf numFmtId="164" fontId="0" fillId="5" borderId="6" xfId="0" applyNumberFormat="1" applyFill="1" applyBorder="1" applyAlignment="1">
      <alignment horizontal="center" vertical="top"/>
    </xf>
    <xf numFmtId="164" fontId="0" fillId="5" borderId="5" xfId="0" applyNumberFormat="1" applyFill="1" applyBorder="1" applyAlignment="1">
      <alignment horizontal="center" vertical="top"/>
    </xf>
    <xf numFmtId="1" fontId="0" fillId="5" borderId="5" xfId="0" applyNumberFormat="1" applyFill="1" applyBorder="1" applyAlignment="1">
      <alignment horizontal="center" vertical="top"/>
    </xf>
    <xf numFmtId="47" fontId="0" fillId="5" borderId="5" xfId="0" applyNumberFormat="1" applyFill="1" applyBorder="1" applyAlignment="1">
      <alignment horizontal="center" vertical="top"/>
    </xf>
    <xf numFmtId="47" fontId="0" fillId="5" borderId="7" xfId="0" applyNumberFormat="1" applyFill="1" applyBorder="1" applyAlignment="1">
      <alignment horizontal="center" vertical="top"/>
    </xf>
    <xf numFmtId="0" fontId="1" fillId="5" borderId="0" xfId="0" applyFont="1" applyFill="1" applyBorder="1"/>
    <xf numFmtId="0" fontId="1" fillId="2" borderId="0" xfId="0" applyFont="1" applyFill="1" applyBorder="1"/>
    <xf numFmtId="0" fontId="1" fillId="5" borderId="20" xfId="0" applyFont="1" applyFill="1" applyBorder="1" applyAlignment="1">
      <alignment vertical="top"/>
    </xf>
    <xf numFmtId="0" fontId="1" fillId="5" borderId="20" xfId="0" applyFont="1" applyFill="1" applyBorder="1"/>
    <xf numFmtId="0" fontId="0" fillId="5" borderId="14" xfId="0" applyFill="1" applyBorder="1" applyAlignment="1">
      <alignment horizontal="center" vertical="top"/>
    </xf>
    <xf numFmtId="0" fontId="0" fillId="5" borderId="20" xfId="0" applyFill="1" applyBorder="1" applyAlignment="1">
      <alignment horizontal="center" vertical="top"/>
    </xf>
    <xf numFmtId="0" fontId="0" fillId="5" borderId="19" xfId="0" applyFill="1" applyBorder="1" applyAlignment="1">
      <alignment horizontal="center" vertical="top"/>
    </xf>
    <xf numFmtId="164" fontId="0" fillId="5" borderId="14" xfId="0" applyNumberFormat="1" applyFill="1" applyBorder="1" applyAlignment="1">
      <alignment horizontal="center" vertical="top"/>
    </xf>
    <xf numFmtId="164" fontId="0" fillId="5" borderId="20" xfId="0" applyNumberFormat="1" applyFill="1" applyBorder="1" applyAlignment="1">
      <alignment horizontal="center" vertical="top"/>
    </xf>
    <xf numFmtId="1" fontId="0" fillId="5" borderId="20" xfId="0" applyNumberFormat="1" applyFill="1" applyBorder="1" applyAlignment="1">
      <alignment horizontal="center" vertical="top"/>
    </xf>
    <xf numFmtId="47" fontId="0" fillId="5" borderId="20" xfId="0" applyNumberFormat="1" applyFill="1" applyBorder="1" applyAlignment="1">
      <alignment horizontal="center" vertical="top"/>
    </xf>
    <xf numFmtId="47" fontId="0" fillId="5" borderId="19" xfId="0" applyNumberFormat="1" applyFill="1" applyBorder="1" applyAlignment="1">
      <alignment horizontal="center" vertical="top"/>
    </xf>
    <xf numFmtId="0" fontId="13" fillId="5" borderId="5" xfId="0" applyFont="1" applyFill="1" applyBorder="1" applyAlignment="1">
      <alignment horizontal="center" vertical="top" wrapText="1"/>
    </xf>
    <xf numFmtId="0" fontId="16" fillId="2" borderId="5" xfId="0" applyFont="1" applyFill="1" applyBorder="1" applyAlignment="1">
      <alignment vertical="top"/>
    </xf>
    <xf numFmtId="0" fontId="0" fillId="2" borderId="5" xfId="0" applyFill="1" applyBorder="1" applyAlignment="1">
      <alignment horizontal="left" vertical="top" wrapText="1"/>
    </xf>
    <xf numFmtId="0" fontId="0" fillId="5" borderId="7" xfId="0" applyFill="1" applyBorder="1" applyAlignment="1">
      <alignment horizontal="center" vertical="top"/>
    </xf>
    <xf numFmtId="0" fontId="0" fillId="5" borderId="6" xfId="0" applyFont="1" applyFill="1" applyBorder="1" applyAlignment="1">
      <alignment horizontal="center" vertical="top" wrapText="1"/>
    </xf>
    <xf numFmtId="0" fontId="1" fillId="5" borderId="5" xfId="0" applyFont="1" applyFill="1" applyBorder="1" applyAlignment="1">
      <alignment vertical="top" wrapText="1"/>
    </xf>
    <xf numFmtId="0" fontId="0" fillId="5" borderId="6" xfId="0" applyFill="1" applyBorder="1" applyAlignment="1">
      <alignment horizontal="center" vertical="top" wrapText="1"/>
    </xf>
    <xf numFmtId="0" fontId="14" fillId="2" borderId="0" xfId="0" applyFont="1" applyFill="1" applyBorder="1" applyAlignment="1">
      <alignment vertical="top"/>
    </xf>
    <xf numFmtId="0" fontId="0" fillId="2" borderId="6" xfId="0" applyFont="1" applyFill="1" applyBorder="1" applyAlignment="1">
      <alignment horizontal="center" vertical="top"/>
    </xf>
    <xf numFmtId="0" fontId="0" fillId="2" borderId="7" xfId="0" applyFill="1" applyBorder="1" applyAlignment="1">
      <alignment horizontal="center" vertical="top"/>
    </xf>
    <xf numFmtId="0" fontId="1" fillId="2" borderId="5" xfId="0" applyFont="1" applyFill="1" applyBorder="1" applyAlignment="1">
      <alignment vertical="top" wrapText="1"/>
    </xf>
    <xf numFmtId="0" fontId="0" fillId="2" borderId="6" xfId="0" applyFill="1" applyBorder="1" applyAlignment="1">
      <alignment horizontal="center" vertical="top" wrapText="1"/>
    </xf>
    <xf numFmtId="0" fontId="0" fillId="2" borderId="20" xfId="0" applyFill="1" applyBorder="1" applyAlignment="1">
      <alignment vertical="top"/>
    </xf>
    <xf numFmtId="0" fontId="0" fillId="5" borderId="0" xfId="0" quotePrefix="1" applyFill="1" applyBorder="1" applyAlignment="1">
      <alignment vertical="top" wrapText="1"/>
    </xf>
    <xf numFmtId="0" fontId="0" fillId="2" borderId="0" xfId="0" quotePrefix="1" applyFill="1" applyBorder="1" applyAlignment="1">
      <alignment vertical="top" wrapText="1"/>
    </xf>
    <xf numFmtId="0" fontId="0" fillId="5" borderId="0" xfId="0" quotePrefix="1" applyFill="1" applyAlignment="1">
      <alignment vertical="top" wrapText="1"/>
    </xf>
    <xf numFmtId="0" fontId="0" fillId="5" borderId="0" xfId="0" applyFill="1" applyAlignment="1">
      <alignment vertical="top"/>
    </xf>
    <xf numFmtId="0" fontId="0" fillId="5" borderId="20" xfId="0" applyFill="1" applyBorder="1" applyAlignment="1">
      <alignment vertical="top"/>
    </xf>
    <xf numFmtId="0" fontId="1" fillId="5" borderId="0" xfId="0" applyFont="1" applyFill="1" applyAlignment="1">
      <alignment vertical="top"/>
    </xf>
    <xf numFmtId="0" fontId="1" fillId="2" borderId="0" xfId="0" applyFont="1" applyFill="1" applyAlignment="1">
      <alignment vertical="top" wrapText="1"/>
    </xf>
    <xf numFmtId="0" fontId="1" fillId="5" borderId="0" xfId="0" applyFont="1" applyFill="1" applyBorder="1" applyAlignment="1">
      <alignment vertical="top" wrapText="1"/>
    </xf>
    <xf numFmtId="0" fontId="13" fillId="2" borderId="20" xfId="0" applyFont="1" applyFill="1" applyBorder="1" applyAlignment="1">
      <alignment horizontal="center" vertical="top"/>
    </xf>
    <xf numFmtId="0" fontId="13" fillId="5" borderId="0" xfId="0" applyFont="1" applyFill="1" applyBorder="1" applyAlignment="1">
      <alignment horizontal="center" vertical="top"/>
    </xf>
    <xf numFmtId="0" fontId="13" fillId="2" borderId="5" xfId="0" applyFont="1" applyFill="1" applyBorder="1" applyAlignment="1">
      <alignment horizontal="center" vertical="top"/>
    </xf>
    <xf numFmtId="0" fontId="13" fillId="5" borderId="20" xfId="0" applyFont="1" applyFill="1" applyBorder="1" applyAlignment="1">
      <alignment horizontal="center" vertical="top"/>
    </xf>
    <xf numFmtId="0" fontId="13" fillId="2" borderId="0" xfId="0" applyFont="1" applyFill="1" applyBorder="1" applyAlignment="1">
      <alignment horizontal="center" vertical="top"/>
    </xf>
    <xf numFmtId="0" fontId="13" fillId="2" borderId="14" xfId="0" applyFont="1" applyFill="1" applyBorder="1" applyAlignment="1">
      <alignment horizontal="center" vertical="top"/>
    </xf>
    <xf numFmtId="0" fontId="13" fillId="5" borderId="3" xfId="0" applyFont="1" applyFill="1" applyBorder="1" applyAlignment="1">
      <alignment horizontal="center" vertical="top"/>
    </xf>
    <xf numFmtId="0" fontId="15" fillId="2" borderId="6" xfId="0" quotePrefix="1" applyFont="1" applyFill="1" applyBorder="1" applyAlignment="1">
      <alignment horizontal="center" vertical="top"/>
    </xf>
    <xf numFmtId="0" fontId="13" fillId="5" borderId="14" xfId="0" applyFont="1" applyFill="1" applyBorder="1" applyAlignment="1">
      <alignment horizontal="center" vertical="top"/>
    </xf>
    <xf numFmtId="0" fontId="13" fillId="2" borderId="3" xfId="0" applyFont="1" applyFill="1" applyBorder="1" applyAlignment="1">
      <alignment horizontal="center" vertical="top"/>
    </xf>
    <xf numFmtId="0" fontId="13" fillId="5" borderId="6" xfId="0" applyFont="1" applyFill="1" applyBorder="1" applyAlignment="1">
      <alignment horizontal="center" vertical="top"/>
    </xf>
    <xf numFmtId="0" fontId="0" fillId="2" borderId="1" xfId="0" applyFill="1" applyBorder="1" applyAlignment="1">
      <alignment horizontal="center" vertical="top" wrapText="1"/>
    </xf>
    <xf numFmtId="0" fontId="0" fillId="2" borderId="0" xfId="0" applyFill="1" applyBorder="1" applyAlignment="1"/>
    <xf numFmtId="0" fontId="9" fillId="2" borderId="15" xfId="0" applyFont="1" applyFill="1" applyBorder="1" applyAlignment="1">
      <alignment horizontal="left" wrapText="1"/>
    </xf>
    <xf numFmtId="0" fontId="9" fillId="2" borderId="0" xfId="0" applyFont="1" applyFill="1" applyBorder="1" applyAlignment="1">
      <alignment horizontal="left" wrapText="1"/>
    </xf>
    <xf numFmtId="0" fontId="0" fillId="2" borderId="19" xfId="0" applyFill="1" applyBorder="1" applyAlignment="1">
      <alignment horizontal="center" wrapText="1"/>
    </xf>
    <xf numFmtId="0" fontId="0" fillId="2" borderId="7" xfId="0" applyFill="1" applyBorder="1" applyAlignment="1">
      <alignment horizontal="center" wrapText="1"/>
    </xf>
    <xf numFmtId="0" fontId="0" fillId="2" borderId="18" xfId="0" applyFill="1" applyBorder="1" applyAlignment="1">
      <alignment horizontal="center" vertical="top" wrapText="1"/>
    </xf>
    <xf numFmtId="0" fontId="0" fillId="2" borderId="4" xfId="0" applyFill="1" applyBorder="1" applyAlignment="1">
      <alignment horizontal="center" vertical="top" wrapText="1"/>
    </xf>
    <xf numFmtId="0" fontId="0" fillId="2" borderId="8" xfId="0" applyFill="1" applyBorder="1" applyAlignment="1">
      <alignment horizontal="center" vertical="top"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0" xfId="0" applyFont="1" applyFill="1" applyBorder="1" applyAlignment="1">
      <alignment horizontal="center" wrapText="1"/>
    </xf>
    <xf numFmtId="0" fontId="2" fillId="5" borderId="0" xfId="0" applyFont="1" applyFill="1" applyBorder="1" applyAlignment="1">
      <alignment horizontal="center"/>
    </xf>
    <xf numFmtId="0" fontId="2" fillId="5" borderId="3" xfId="0" applyFont="1" applyFill="1" applyBorder="1" applyAlignment="1">
      <alignment horizontal="center"/>
    </xf>
    <xf numFmtId="0" fontId="2" fillId="5" borderId="2" xfId="0" applyFont="1" applyFill="1" applyBorder="1" applyAlignment="1">
      <alignment horizontal="center"/>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2" borderId="0" xfId="0" applyFill="1" applyBorder="1" applyAlignment="1">
      <alignment horizontal="center" vertical="top" wrapText="1"/>
    </xf>
    <xf numFmtId="0" fontId="0" fillId="2" borderId="18" xfId="0" applyFill="1" applyBorder="1" applyAlignment="1">
      <alignment horizontal="center" wrapText="1"/>
    </xf>
    <xf numFmtId="0" fontId="0" fillId="2" borderId="4" xfId="0" applyFill="1" applyBorder="1" applyAlignment="1">
      <alignment horizontal="center" wrapText="1"/>
    </xf>
    <xf numFmtId="0" fontId="0" fillId="2" borderId="8" xfId="0" applyFill="1" applyBorder="1" applyAlignment="1">
      <alignment horizontal="center" wrapText="1"/>
    </xf>
    <xf numFmtId="0" fontId="1" fillId="4" borderId="21" xfId="0" applyFont="1" applyFill="1" applyBorder="1" applyAlignment="1">
      <alignment horizontal="center" vertical="center"/>
    </xf>
    <xf numFmtId="0" fontId="0" fillId="2" borderId="14" xfId="0" applyFill="1" applyBorder="1" applyAlignment="1">
      <alignment horizontal="center" vertical="top" wrapText="1"/>
    </xf>
    <xf numFmtId="0" fontId="0" fillId="2" borderId="6" xfId="0" applyFill="1" applyBorder="1" applyAlignment="1">
      <alignment horizontal="center" vertical="top" wrapText="1"/>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4505" y="86885"/>
          <a:ext cx="3460017" cy="817087"/>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57150" y="76200"/>
          <a:ext cx="3865483" cy="838982"/>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E1FC23CE-4AB7-4509-8FD6-2068117672CD}"/>
            </a:ext>
          </a:extLst>
        </xdr:cNvPr>
        <xdr:cNvSpPr/>
      </xdr:nvSpPr>
      <xdr:spPr>
        <a:xfrm rot="5400000">
          <a:off x="5952964" y="-4043676"/>
          <a:ext cx="587644" cy="11138443"/>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3" name="Tekstfelt 2">
          <a:extLst>
            <a:ext uri="{FF2B5EF4-FFF2-40B4-BE49-F238E27FC236}">
              <a16:creationId xmlns:a16="http://schemas.microsoft.com/office/drawing/2014/main" id="{C56EE48D-9242-4F0A-828A-DA8086D7C4EE}"/>
            </a:ext>
          </a:extLst>
        </xdr:cNvPr>
        <xdr:cNvSpPr txBox="1"/>
      </xdr:nvSpPr>
      <xdr:spPr>
        <a:xfrm>
          <a:off x="1816734" y="1242060"/>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83820</xdr:colOff>
      <xdr:row>0</xdr:row>
      <xdr:rowOff>83820</xdr:rowOff>
    </xdr:from>
    <xdr:to>
      <xdr:col>4</xdr:col>
      <xdr:colOff>1191162</xdr:colOff>
      <xdr:row>1</xdr:row>
      <xdr:rowOff>494214</xdr:rowOff>
    </xdr:to>
    <xdr:grpSp>
      <xdr:nvGrpSpPr>
        <xdr:cNvPr id="4" name="Gruppe 3">
          <a:extLst>
            <a:ext uri="{FF2B5EF4-FFF2-40B4-BE49-F238E27FC236}">
              <a16:creationId xmlns:a16="http://schemas.microsoft.com/office/drawing/2014/main" id="{307EEC80-8719-4FFC-BC67-787562B6E147}"/>
            </a:ext>
          </a:extLst>
        </xdr:cNvPr>
        <xdr:cNvGrpSpPr/>
      </xdr:nvGrpSpPr>
      <xdr:grpSpPr>
        <a:xfrm>
          <a:off x="83820" y="83820"/>
          <a:ext cx="4128128" cy="805001"/>
          <a:chOff x="55930" y="45610"/>
          <a:chExt cx="3456842" cy="830764"/>
        </a:xfrm>
      </xdr:grpSpPr>
      <xdr:pic>
        <xdr:nvPicPr>
          <xdr:cNvPr id="5" name="Billede 4">
            <a:extLst>
              <a:ext uri="{FF2B5EF4-FFF2-40B4-BE49-F238E27FC236}">
                <a16:creationId xmlns:a16="http://schemas.microsoft.com/office/drawing/2014/main" id="{B6D0110A-07ED-4AB1-AB6C-FF68D09985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EA01CD07-1919-41DA-9AD5-D4CEFA0096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piK8_nJSUI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H9" sqref="H9"/>
    </sheetView>
  </sheetViews>
  <sheetFormatPr defaultColWidth="8.7109375" defaultRowHeight="15" x14ac:dyDescent="0.25"/>
  <cols>
    <col min="1" max="1" width="79.28515625" style="1" customWidth="1"/>
    <col min="2" max="16384" width="8.7109375" style="1"/>
  </cols>
  <sheetData>
    <row r="1" spans="1:14" ht="30.4" customHeight="1" x14ac:dyDescent="0.25"/>
    <row r="2" spans="1:14" ht="50.65" customHeight="1" x14ac:dyDescent="0.25"/>
    <row r="3" spans="1:14" ht="21" x14ac:dyDescent="0.35">
      <c r="A3" s="3" t="s">
        <v>8</v>
      </c>
    </row>
    <row r="4" spans="1:14" ht="135" x14ac:dyDescent="0.25">
      <c r="A4" s="4" t="s">
        <v>9</v>
      </c>
    </row>
    <row r="6" spans="1:14" ht="21" x14ac:dyDescent="0.35">
      <c r="A6" s="3" t="s">
        <v>6</v>
      </c>
    </row>
    <row r="7" spans="1:14" ht="33" x14ac:dyDescent="0.35">
      <c r="A7" s="5" t="s">
        <v>65</v>
      </c>
    </row>
    <row r="8" spans="1:14" ht="4.5" customHeight="1" x14ac:dyDescent="0.25"/>
    <row r="9" spans="1:14" ht="30" x14ac:dyDescent="0.25">
      <c r="A9" s="4" t="s">
        <v>66</v>
      </c>
    </row>
    <row r="11" spans="1:14" ht="21" x14ac:dyDescent="0.35">
      <c r="A11" s="3" t="s">
        <v>7</v>
      </c>
    </row>
    <row r="12" spans="1:14" ht="87" customHeight="1" x14ac:dyDescent="0.25">
      <c r="A12" s="6" t="s">
        <v>67</v>
      </c>
      <c r="N12"/>
    </row>
    <row r="13" spans="1:14" ht="21" x14ac:dyDescent="0.35">
      <c r="A13" s="3"/>
    </row>
    <row r="14" spans="1:14" ht="21" x14ac:dyDescent="0.35">
      <c r="A14" s="3" t="s">
        <v>71</v>
      </c>
    </row>
    <row r="15" spans="1:14" x14ac:dyDescent="0.25">
      <c r="A15" s="44" t="s">
        <v>70</v>
      </c>
    </row>
  </sheetData>
  <hyperlinks>
    <hyperlink ref="A15" r:id="rId1" xr:uid="{9DDD2A47-E078-4B9F-806A-271650BF3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H6" sqref="H4:H6"/>
    </sheetView>
  </sheetViews>
  <sheetFormatPr defaultColWidth="8.7109375" defaultRowHeight="15" x14ac:dyDescent="0.25"/>
  <cols>
    <col min="1" max="1" width="10.7109375" style="1" customWidth="1"/>
    <col min="2" max="7" width="8.7109375" style="1"/>
    <col min="8" max="8" width="79.28515625" style="1" customWidth="1"/>
    <col min="9" max="16384" width="8.7109375" style="1"/>
  </cols>
  <sheetData>
    <row r="1" spans="1:8" ht="38.65" customHeight="1" x14ac:dyDescent="0.25"/>
    <row r="4" spans="1:8" ht="23.25" x14ac:dyDescent="0.35">
      <c r="A4" s="34" t="s">
        <v>30</v>
      </c>
      <c r="H4" s="34" t="s">
        <v>68</v>
      </c>
    </row>
    <row r="6" spans="1:8" ht="73.5" customHeight="1" x14ac:dyDescent="0.3">
      <c r="A6" s="156" t="s">
        <v>64</v>
      </c>
      <c r="B6" s="157"/>
      <c r="C6" s="157"/>
      <c r="D6" s="157"/>
      <c r="E6" s="157"/>
      <c r="F6" s="157"/>
      <c r="H6" s="43" t="s">
        <v>69</v>
      </c>
    </row>
    <row r="8" spans="1:8" ht="18.75" x14ac:dyDescent="0.3">
      <c r="A8" s="31" t="s">
        <v>0</v>
      </c>
      <c r="B8" s="31"/>
      <c r="C8" s="31"/>
      <c r="D8" s="31"/>
      <c r="E8" s="31"/>
      <c r="F8" s="31"/>
      <c r="G8" s="31"/>
      <c r="H8" s="31"/>
    </row>
    <row r="9" spans="1:8" ht="19.5" thickBot="1" x14ac:dyDescent="0.35">
      <c r="A9" s="31" t="s">
        <v>31</v>
      </c>
      <c r="B9" s="31" t="s">
        <v>52</v>
      </c>
      <c r="C9" s="31"/>
      <c r="D9" s="31"/>
      <c r="E9" s="31"/>
      <c r="F9" s="31"/>
      <c r="G9" s="31"/>
      <c r="H9" s="31" t="s">
        <v>53</v>
      </c>
    </row>
    <row r="10" spans="1:8" ht="30.4" customHeight="1" thickBot="1" x14ac:dyDescent="0.3">
      <c r="A10" s="39" t="s">
        <v>33</v>
      </c>
      <c r="B10" s="40" t="s">
        <v>36</v>
      </c>
      <c r="C10" s="40"/>
      <c r="D10" s="40"/>
      <c r="E10" s="40"/>
      <c r="F10" s="40"/>
      <c r="G10" s="40"/>
      <c r="H10" s="41" t="s">
        <v>54</v>
      </c>
    </row>
    <row r="11" spans="1:8" ht="30.4" customHeight="1" thickBot="1" x14ac:dyDescent="0.3">
      <c r="A11" s="35" t="s">
        <v>34</v>
      </c>
      <c r="B11" s="36" t="s">
        <v>37</v>
      </c>
      <c r="C11" s="36"/>
      <c r="D11" s="36"/>
      <c r="E11" s="36"/>
      <c r="F11" s="36"/>
      <c r="G11" s="36"/>
      <c r="H11" s="37" t="s">
        <v>55</v>
      </c>
    </row>
    <row r="12" spans="1:8" ht="30.4" customHeight="1" thickBot="1" x14ac:dyDescent="0.3">
      <c r="A12" s="39" t="s">
        <v>32</v>
      </c>
      <c r="B12" s="40" t="s">
        <v>38</v>
      </c>
      <c r="C12" s="40"/>
      <c r="D12" s="40"/>
      <c r="E12" s="40"/>
      <c r="F12" s="40"/>
      <c r="G12" s="40"/>
      <c r="H12" s="42" t="s">
        <v>56</v>
      </c>
    </row>
    <row r="13" spans="1:8" ht="30.4" customHeight="1" thickBot="1" x14ac:dyDescent="0.3">
      <c r="A13" s="35" t="s">
        <v>35</v>
      </c>
      <c r="B13" s="36" t="s">
        <v>39</v>
      </c>
      <c r="C13" s="36"/>
      <c r="D13" s="36"/>
      <c r="E13" s="36"/>
      <c r="F13" s="36"/>
      <c r="G13" s="36"/>
      <c r="H13" s="38" t="s">
        <v>57</v>
      </c>
    </row>
    <row r="14" spans="1:8" ht="30.4" customHeight="1" thickBot="1" x14ac:dyDescent="0.3">
      <c r="A14" s="39" t="s">
        <v>40</v>
      </c>
      <c r="B14" s="40" t="s">
        <v>41</v>
      </c>
      <c r="C14" s="40"/>
      <c r="D14" s="40"/>
      <c r="E14" s="40"/>
      <c r="F14" s="40"/>
      <c r="G14" s="40"/>
      <c r="H14" s="42" t="s">
        <v>58</v>
      </c>
    </row>
    <row r="15" spans="1:8" ht="30.4" customHeight="1" thickBot="1" x14ac:dyDescent="0.3">
      <c r="A15" s="35" t="s">
        <v>42</v>
      </c>
      <c r="B15" s="36" t="s">
        <v>43</v>
      </c>
      <c r="C15" s="36"/>
      <c r="D15" s="36"/>
      <c r="E15" s="36"/>
      <c r="F15" s="36"/>
      <c r="G15" s="36"/>
      <c r="H15" s="38" t="s">
        <v>59</v>
      </c>
    </row>
    <row r="16" spans="1:8" ht="30.4" customHeight="1" thickBot="1" x14ac:dyDescent="0.3">
      <c r="A16" s="39" t="s">
        <v>44</v>
      </c>
      <c r="B16" s="40" t="s">
        <v>45</v>
      </c>
      <c r="C16" s="40"/>
      <c r="D16" s="40"/>
      <c r="E16" s="40"/>
      <c r="F16" s="40"/>
      <c r="G16" s="40"/>
      <c r="H16" s="42" t="s">
        <v>60</v>
      </c>
    </row>
    <row r="17" spans="1:8" ht="30.4" customHeight="1" thickBot="1" x14ac:dyDescent="0.3">
      <c r="A17" s="35" t="s">
        <v>47</v>
      </c>
      <c r="B17" s="36" t="s">
        <v>46</v>
      </c>
      <c r="C17" s="36"/>
      <c r="D17" s="36"/>
      <c r="E17" s="36"/>
      <c r="F17" s="36"/>
      <c r="G17" s="36"/>
      <c r="H17" s="38" t="s">
        <v>61</v>
      </c>
    </row>
    <row r="18" spans="1:8" ht="30.4" customHeight="1" thickBot="1" x14ac:dyDescent="0.3">
      <c r="A18" s="39" t="s">
        <v>48</v>
      </c>
      <c r="B18" s="40" t="s">
        <v>49</v>
      </c>
      <c r="C18" s="40"/>
      <c r="D18" s="40"/>
      <c r="E18" s="40"/>
      <c r="F18" s="40"/>
      <c r="G18" s="40"/>
      <c r="H18" s="42" t="s">
        <v>62</v>
      </c>
    </row>
    <row r="19" spans="1:8" ht="30.4" customHeight="1" thickBot="1" x14ac:dyDescent="0.3">
      <c r="A19" s="35" t="s">
        <v>50</v>
      </c>
      <c r="B19" s="36" t="s">
        <v>51</v>
      </c>
      <c r="C19" s="36"/>
      <c r="D19" s="36"/>
      <c r="E19" s="36"/>
      <c r="F19" s="36"/>
      <c r="G19" s="36"/>
      <c r="H19" s="38" t="s">
        <v>63</v>
      </c>
    </row>
  </sheetData>
  <mergeCells count="1">
    <mergeCell ref="A6:F6"/>
  </mergeCells>
  <hyperlinks>
    <hyperlink ref="H6" r:id="rId1" xr:uid="{3104B6B1-06E9-4E01-9C41-AE0686AAD756}"/>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E0A6-B0D7-44CF-8135-528E9CEF2CC6}">
  <dimension ref="A1:X104"/>
  <sheetViews>
    <sheetView tabSelected="1" zoomScale="70" zoomScaleNormal="70" workbookViewId="0">
      <selection activeCell="A20" sqref="A20"/>
    </sheetView>
  </sheetViews>
  <sheetFormatPr defaultColWidth="8.7109375" defaultRowHeight="15" x14ac:dyDescent="0.25"/>
  <cols>
    <col min="1" max="1" width="9.7109375" style="1" customWidth="1"/>
    <col min="2" max="2" width="10.85546875" style="1" bestFit="1" customWidth="1"/>
    <col min="3" max="3" width="10.28515625" style="80" bestFit="1" customWidth="1"/>
    <col min="4" max="4" width="14.5703125" style="1" bestFit="1" customWidth="1"/>
    <col min="5" max="5" width="37.7109375" style="1" customWidth="1"/>
    <col min="6" max="6" width="11.7109375" style="11" bestFit="1" customWidth="1"/>
    <col min="7" max="7" width="35" style="1" bestFit="1" customWidth="1"/>
    <col min="8" max="8" width="8.28515625" style="1" bestFit="1" customWidth="1"/>
    <col min="9" max="9" width="2.42578125" style="1" bestFit="1" customWidth="1"/>
    <col min="10" max="10" width="8.7109375" style="1" bestFit="1" customWidth="1"/>
    <col min="11" max="11" width="14.28515625" style="1" bestFit="1" customWidth="1"/>
    <col min="12" max="12" width="14.28515625" style="1" customWidth="1"/>
    <col min="13" max="13" width="10.140625" style="1" bestFit="1" customWidth="1"/>
    <col min="14" max="14" width="2.28515625" style="1" customWidth="1"/>
    <col min="15" max="15" width="12.28515625" style="1" bestFit="1" customWidth="1"/>
    <col min="16" max="16" width="67.42578125" style="1" customWidth="1"/>
    <col min="17" max="17" width="0.5703125" style="1" customWidth="1"/>
    <col min="18" max="18" width="13.7109375" style="1" customWidth="1"/>
    <col min="19" max="19" width="14.28515625" style="1" bestFit="1" customWidth="1"/>
    <col min="20" max="20" width="12.5703125" style="1" customWidth="1"/>
    <col min="21" max="21" width="11.28515625" style="1" customWidth="1"/>
    <col min="22" max="16384" width="8.7109375" style="1"/>
  </cols>
  <sheetData>
    <row r="1" spans="1:24" ht="31.9" customHeight="1" x14ac:dyDescent="0.25"/>
    <row r="2" spans="1:24" ht="66" customHeight="1" thickBot="1" x14ac:dyDescent="0.3">
      <c r="F2" s="1"/>
    </row>
    <row r="3" spans="1:24" ht="43.5" customHeight="1" thickBot="1" x14ac:dyDescent="0.3">
      <c r="A3" s="49" t="s">
        <v>26</v>
      </c>
      <c r="B3" s="50"/>
      <c r="C3" s="81"/>
      <c r="D3" s="163" t="s">
        <v>25</v>
      </c>
      <c r="E3" s="164"/>
      <c r="F3" s="164"/>
      <c r="G3" s="165"/>
      <c r="H3" s="12"/>
      <c r="I3" s="13"/>
      <c r="J3" s="13"/>
      <c r="K3" s="13"/>
      <c r="L3" s="13"/>
      <c r="M3" s="13"/>
      <c r="N3" s="13"/>
      <c r="O3" s="13"/>
      <c r="P3" s="14"/>
      <c r="Q3" s="2"/>
      <c r="R3" s="2"/>
    </row>
    <row r="4" spans="1:24" ht="21" x14ac:dyDescent="0.35">
      <c r="A4" s="16"/>
      <c r="B4" s="16"/>
      <c r="C4" s="82"/>
      <c r="D4" s="166" t="s">
        <v>24</v>
      </c>
      <c r="E4" s="166"/>
      <c r="F4" s="166"/>
      <c r="G4" s="166"/>
      <c r="H4" s="167" t="s">
        <v>1</v>
      </c>
      <c r="I4" s="166"/>
      <c r="J4" s="166"/>
      <c r="K4" s="166"/>
      <c r="L4" s="166"/>
      <c r="M4" s="166"/>
      <c r="N4" s="166"/>
      <c r="O4" s="168"/>
      <c r="P4" s="16"/>
      <c r="Q4" s="2"/>
      <c r="R4" s="23" t="s">
        <v>72</v>
      </c>
      <c r="S4" s="23" t="s">
        <v>28</v>
      </c>
      <c r="T4" s="23" t="s">
        <v>73</v>
      </c>
      <c r="U4" s="47" t="s">
        <v>74</v>
      </c>
    </row>
    <row r="5" spans="1:24" ht="28.9" customHeight="1" x14ac:dyDescent="0.35">
      <c r="A5" s="17"/>
      <c r="B5" s="17"/>
      <c r="C5" s="83"/>
      <c r="D5" s="18" t="s">
        <v>27</v>
      </c>
      <c r="E5" s="19" t="s">
        <v>12</v>
      </c>
      <c r="F5" s="19" t="s">
        <v>13</v>
      </c>
      <c r="G5" s="19" t="s">
        <v>11</v>
      </c>
      <c r="H5" s="169" t="s">
        <v>20</v>
      </c>
      <c r="I5" s="170"/>
      <c r="J5" s="170"/>
      <c r="K5" s="45" t="s">
        <v>2</v>
      </c>
      <c r="L5" s="45" t="s">
        <v>3</v>
      </c>
      <c r="M5" s="170" t="s">
        <v>4</v>
      </c>
      <c r="N5" s="170"/>
      <c r="O5" s="171"/>
      <c r="P5" s="21" t="s">
        <v>0</v>
      </c>
      <c r="Q5" s="2"/>
      <c r="R5" s="22"/>
      <c r="S5" s="22"/>
      <c r="T5" s="22"/>
      <c r="U5" s="48">
        <f>R5-T5</f>
        <v>0</v>
      </c>
      <c r="V5" s="4"/>
      <c r="W5" s="4"/>
    </row>
    <row r="6" spans="1:24" ht="15" customHeight="1" x14ac:dyDescent="0.25">
      <c r="A6" s="98"/>
      <c r="B6" s="58" t="s">
        <v>83</v>
      </c>
      <c r="C6" s="84" t="s">
        <v>5</v>
      </c>
      <c r="D6" s="78" t="s">
        <v>19</v>
      </c>
      <c r="E6" s="73" t="s">
        <v>201</v>
      </c>
      <c r="F6" s="73" t="s">
        <v>21</v>
      </c>
      <c r="G6" s="77" t="s">
        <v>202</v>
      </c>
      <c r="H6" s="63">
        <v>0.85</v>
      </c>
      <c r="I6" s="64" t="s">
        <v>29</v>
      </c>
      <c r="J6" s="64">
        <v>0.92500000000000004</v>
      </c>
      <c r="K6" s="65" t="str">
        <f t="shared" ref="K6" si="0">ROUND((IF(H6&lt;100%,H6*$U$5+$T$5,$R$5)),0)&amp;" til "&amp;ROUND((IF(J6&lt;100%,J6*$U$5+$T$5,$R$5)),0)</f>
        <v>0 til 0</v>
      </c>
      <c r="L6" s="65" t="str">
        <f t="shared" ref="L6" si="1">ROUND(H6*$S$5*$H6,0)&amp;" til "&amp;ROUND(J6*$S$5*$J6,0)</f>
        <v>0 til 0</v>
      </c>
      <c r="M6" s="66">
        <f t="shared" ref="M6" si="2">IF((H6*$S$5*$H6)=0,0,((2.8/(H6*$S$5*$H6))^(1/3)*500/86400))</f>
        <v>0</v>
      </c>
      <c r="N6" s="66" t="s">
        <v>29</v>
      </c>
      <c r="O6" s="67">
        <f t="shared" ref="O6" si="3">IF((J6*$S$5*$H6)=0,0,((2.8/(J6*$S$5*$J6))^(1/3)*500/86400))</f>
        <v>0</v>
      </c>
      <c r="P6" s="134"/>
      <c r="Q6" s="2"/>
      <c r="R6" s="177" t="s">
        <v>75</v>
      </c>
      <c r="S6" s="160" t="s">
        <v>185</v>
      </c>
      <c r="T6" s="173" t="s">
        <v>76</v>
      </c>
      <c r="U6" s="173" t="s">
        <v>77</v>
      </c>
      <c r="V6" s="4"/>
      <c r="W6" s="4"/>
    </row>
    <row r="7" spans="1:24" ht="30" x14ac:dyDescent="0.25">
      <c r="A7" s="32"/>
      <c r="B7" s="16"/>
      <c r="C7" s="69" t="s">
        <v>15</v>
      </c>
      <c r="D7" s="70" t="s">
        <v>154</v>
      </c>
      <c r="E7" s="54" t="s">
        <v>204</v>
      </c>
      <c r="F7" s="54" t="s">
        <v>22</v>
      </c>
      <c r="G7" s="55" t="s">
        <v>205</v>
      </c>
      <c r="H7" s="25">
        <v>1.1000000000000001</v>
      </c>
      <c r="I7" s="26" t="s">
        <v>29</v>
      </c>
      <c r="J7" s="26">
        <v>1.1499999999999999</v>
      </c>
      <c r="K7" s="20" t="str">
        <f>ROUND((IF(H7&lt;100%,H7*$U$5+$T$5,$R$5)),0)&amp;" til "&amp;ROUND((IF(J7&lt;100%,J7*$U$5+$T$5,$R$5)),0)</f>
        <v>0 til 0</v>
      </c>
      <c r="L7" s="20" t="str">
        <f t="shared" ref="L7:L13" si="4">ROUND(H7*$S$5*$H7,0)&amp;" til "&amp;ROUND(J7*$S$5*$J7,0)</f>
        <v>0 til 0</v>
      </c>
      <c r="M7" s="28">
        <f t="shared" ref="M7:M13" si="5">IF((H7*$S$5*$H7)=0,0,((2.8/(H7*$S$5*$H7))^(1/3)*500/86400))</f>
        <v>0</v>
      </c>
      <c r="N7" s="28" t="s">
        <v>29</v>
      </c>
      <c r="O7" s="27">
        <f t="shared" ref="O7:O13" si="6">IF((J7*$S$5*$H7)=0,0,((2.8/(J7*$S$5*$J7))^(1/3)*500/86400))</f>
        <v>0</v>
      </c>
      <c r="P7" s="135" t="s">
        <v>207</v>
      </c>
      <c r="Q7" s="2"/>
      <c r="R7" s="178"/>
      <c r="S7" s="162"/>
      <c r="T7" s="174"/>
      <c r="U7" s="174"/>
      <c r="V7" s="6"/>
      <c r="W7" s="6"/>
      <c r="X7" s="6"/>
    </row>
    <row r="8" spans="1:24" x14ac:dyDescent="0.25">
      <c r="A8" s="99"/>
      <c r="B8" s="74"/>
      <c r="C8" s="87" t="s">
        <v>16</v>
      </c>
      <c r="D8" s="62" t="s">
        <v>19</v>
      </c>
      <c r="E8" s="88" t="s">
        <v>78</v>
      </c>
      <c r="F8" s="57" t="s">
        <v>168</v>
      </c>
      <c r="G8" s="89" t="s">
        <v>200</v>
      </c>
      <c r="H8" s="68">
        <v>0.95</v>
      </c>
      <c r="I8" s="52" t="s">
        <v>29</v>
      </c>
      <c r="J8" s="52">
        <v>1.05</v>
      </c>
      <c r="K8" s="15" t="str">
        <f>ROUND((IF(H8&lt;100%,H8*$U$5+$T$5,$R$5)),0)&amp;" til "&amp;ROUND((IF(J8&lt;100%,J8*$U$5+$T$5,$R$5)),0)</f>
        <v>0 til 0</v>
      </c>
      <c r="L8" s="15" t="str">
        <f t="shared" si="4"/>
        <v>0 til 0</v>
      </c>
      <c r="M8" s="53">
        <f t="shared" si="5"/>
        <v>0</v>
      </c>
      <c r="N8" s="53" t="s">
        <v>29</v>
      </c>
      <c r="O8" s="30">
        <f t="shared" si="6"/>
        <v>0</v>
      </c>
      <c r="P8" s="76"/>
      <c r="Q8" s="2"/>
      <c r="R8" s="155"/>
      <c r="S8" s="155"/>
      <c r="T8" s="175"/>
      <c r="U8" s="175"/>
      <c r="V8" s="46"/>
      <c r="W8" s="46"/>
      <c r="X8" s="46"/>
    </row>
    <row r="9" spans="1:24" x14ac:dyDescent="0.25">
      <c r="B9" s="110" t="s">
        <v>84</v>
      </c>
      <c r="C9" s="112" t="s">
        <v>5</v>
      </c>
      <c r="D9" s="70" t="s">
        <v>19</v>
      </c>
      <c r="E9" s="54" t="s">
        <v>203</v>
      </c>
      <c r="F9" s="54" t="s">
        <v>21</v>
      </c>
      <c r="G9" s="55" t="s">
        <v>202</v>
      </c>
      <c r="H9" s="25">
        <v>0.85</v>
      </c>
      <c r="I9" s="26" t="s">
        <v>29</v>
      </c>
      <c r="J9" s="26">
        <v>0.92500000000000004</v>
      </c>
      <c r="K9" s="20" t="str">
        <f t="shared" ref="K9:K13" si="7">ROUND((IF(H9&lt;100%,H9*$U$5+$T$5,$R$5)),0)&amp;" til "&amp;ROUND((IF(J9&lt;100%,J9*$U$5+$T$5,$R$5)),0)</f>
        <v>0 til 0</v>
      </c>
      <c r="L9" s="20" t="str">
        <f t="shared" si="4"/>
        <v>0 til 0</v>
      </c>
      <c r="M9" s="28">
        <f t="shared" si="5"/>
        <v>0</v>
      </c>
      <c r="N9" s="28" t="s">
        <v>29</v>
      </c>
      <c r="O9" s="27">
        <f t="shared" si="6"/>
        <v>0</v>
      </c>
      <c r="P9" s="56"/>
      <c r="Q9" s="2"/>
      <c r="R9" s="2"/>
      <c r="U9" s="6"/>
      <c r="V9" s="6"/>
      <c r="W9" s="6"/>
    </row>
    <row r="10" spans="1:24" ht="30" x14ac:dyDescent="0.25">
      <c r="B10" s="2"/>
      <c r="C10" s="59" t="s">
        <v>15</v>
      </c>
      <c r="D10" s="60" t="s">
        <v>154</v>
      </c>
      <c r="E10" s="8" t="s">
        <v>206</v>
      </c>
      <c r="F10" s="8" t="s">
        <v>22</v>
      </c>
      <c r="G10" s="51" t="s">
        <v>205</v>
      </c>
      <c r="H10" s="7">
        <v>1.1000000000000001</v>
      </c>
      <c r="I10" s="24" t="s">
        <v>29</v>
      </c>
      <c r="J10" s="24">
        <v>1.1499999999999999</v>
      </c>
      <c r="K10" s="9" t="str">
        <f t="shared" si="7"/>
        <v>0 til 0</v>
      </c>
      <c r="L10" s="9" t="str">
        <f t="shared" si="4"/>
        <v>0 til 0</v>
      </c>
      <c r="M10" s="29">
        <f t="shared" si="5"/>
        <v>0</v>
      </c>
      <c r="N10" s="29" t="s">
        <v>29</v>
      </c>
      <c r="O10" s="10">
        <f t="shared" si="6"/>
        <v>0</v>
      </c>
      <c r="P10" s="136" t="s">
        <v>207</v>
      </c>
      <c r="Q10" s="2"/>
      <c r="R10" s="2"/>
      <c r="U10" s="6"/>
      <c r="V10" s="6"/>
      <c r="W10" s="6"/>
    </row>
    <row r="11" spans="1:24" x14ac:dyDescent="0.25">
      <c r="B11" s="17"/>
      <c r="C11" s="100" t="s">
        <v>16</v>
      </c>
      <c r="D11" s="101" t="s">
        <v>19</v>
      </c>
      <c r="E11" s="102" t="s">
        <v>79</v>
      </c>
      <c r="F11" s="103" t="s">
        <v>168</v>
      </c>
      <c r="G11" s="104" t="s">
        <v>200</v>
      </c>
      <c r="H11" s="105">
        <v>0.95</v>
      </c>
      <c r="I11" s="106" t="s">
        <v>29</v>
      </c>
      <c r="J11" s="106">
        <v>1.05</v>
      </c>
      <c r="K11" s="107" t="str">
        <f t="shared" si="7"/>
        <v>0 til 0</v>
      </c>
      <c r="L11" s="107" t="str">
        <f t="shared" si="4"/>
        <v>0 til 0</v>
      </c>
      <c r="M11" s="108">
        <f t="shared" si="5"/>
        <v>0</v>
      </c>
      <c r="N11" s="108" t="s">
        <v>29</v>
      </c>
      <c r="O11" s="109">
        <f t="shared" si="6"/>
        <v>0</v>
      </c>
      <c r="P11" s="97"/>
      <c r="Q11" s="2"/>
      <c r="R11" s="2"/>
    </row>
    <row r="12" spans="1:24" x14ac:dyDescent="0.25">
      <c r="B12" s="111" t="s">
        <v>85</v>
      </c>
      <c r="C12" s="59" t="s">
        <v>15</v>
      </c>
      <c r="D12" s="60" t="s">
        <v>19</v>
      </c>
      <c r="E12" s="8" t="s">
        <v>153</v>
      </c>
      <c r="F12" s="8" t="s">
        <v>21</v>
      </c>
      <c r="G12" s="51">
        <v>30</v>
      </c>
      <c r="H12" s="7">
        <v>0.9</v>
      </c>
      <c r="I12" s="24" t="s">
        <v>29</v>
      </c>
      <c r="J12" s="24">
        <v>0.95</v>
      </c>
      <c r="K12" s="9" t="str">
        <f t="shared" si="7"/>
        <v>0 til 0</v>
      </c>
      <c r="L12" s="9" t="str">
        <f t="shared" si="4"/>
        <v>0 til 0</v>
      </c>
      <c r="M12" s="29">
        <f t="shared" si="5"/>
        <v>0</v>
      </c>
      <c r="N12" s="29" t="s">
        <v>29</v>
      </c>
      <c r="O12" s="10">
        <f t="shared" si="6"/>
        <v>0</v>
      </c>
      <c r="P12" s="75"/>
      <c r="Q12" s="2"/>
      <c r="R12" s="2"/>
    </row>
    <row r="13" spans="1:24" ht="30" x14ac:dyDescent="0.25">
      <c r="B13" s="16"/>
      <c r="C13" s="69" t="s">
        <v>17</v>
      </c>
      <c r="D13" s="70" t="s">
        <v>19</v>
      </c>
      <c r="E13" s="54" t="s">
        <v>208</v>
      </c>
      <c r="F13" s="54" t="s">
        <v>22</v>
      </c>
      <c r="G13" s="55" t="s">
        <v>205</v>
      </c>
      <c r="H13" s="25">
        <v>1.1000000000000001</v>
      </c>
      <c r="I13" s="26" t="s">
        <v>29</v>
      </c>
      <c r="J13" s="26">
        <v>1.2</v>
      </c>
      <c r="K13" s="20" t="str">
        <f t="shared" si="7"/>
        <v>0 til 0</v>
      </c>
      <c r="L13" s="20" t="str">
        <f t="shared" si="4"/>
        <v>0 til 0</v>
      </c>
      <c r="M13" s="28">
        <f t="shared" si="5"/>
        <v>0</v>
      </c>
      <c r="N13" s="28" t="s">
        <v>29</v>
      </c>
      <c r="O13" s="27">
        <f t="shared" si="6"/>
        <v>0</v>
      </c>
      <c r="P13" s="137" t="s">
        <v>207</v>
      </c>
      <c r="Q13" s="2"/>
      <c r="R13" s="2"/>
    </row>
    <row r="14" spans="1:24" ht="46.5" customHeight="1" x14ac:dyDescent="0.25">
      <c r="B14" s="74"/>
      <c r="C14" s="123" t="s">
        <v>112</v>
      </c>
      <c r="D14" s="62"/>
      <c r="E14" s="88"/>
      <c r="F14" s="57"/>
      <c r="G14" s="89"/>
      <c r="H14" s="68"/>
      <c r="I14" s="52"/>
      <c r="J14" s="52"/>
      <c r="K14" s="15"/>
      <c r="L14" s="15"/>
      <c r="M14" s="53"/>
      <c r="N14" s="53"/>
      <c r="O14" s="30"/>
      <c r="P14" s="124"/>
      <c r="Q14" s="2"/>
      <c r="R14" s="2"/>
    </row>
    <row r="15" spans="1:24" x14ac:dyDescent="0.25">
      <c r="B15" s="110" t="s">
        <v>86</v>
      </c>
      <c r="C15" s="69" t="s">
        <v>5</v>
      </c>
      <c r="D15" s="70" t="s">
        <v>10</v>
      </c>
      <c r="E15" s="54" t="s">
        <v>218</v>
      </c>
      <c r="F15" s="54" t="s">
        <v>21</v>
      </c>
      <c r="G15" s="55" t="s">
        <v>82</v>
      </c>
      <c r="H15" s="25">
        <v>0.67500000000000004</v>
      </c>
      <c r="I15" s="26" t="s">
        <v>29</v>
      </c>
      <c r="J15" s="26">
        <v>0.75</v>
      </c>
      <c r="K15" s="20" t="str">
        <f t="shared" ref="K15" si="8">ROUND((IF(H15&lt;100%,H15*$U$5+$T$5,$R$5)),0)&amp;" til "&amp;ROUND((IF(J15&lt;100%,J15*$U$5+$T$5,$R$5)),0)</f>
        <v>0 til 0</v>
      </c>
      <c r="L15" s="20" t="str">
        <f t="shared" ref="L15:L46" si="9">ROUND(H15*$S$5*$H15,0)&amp;" til "&amp;ROUND(J15*$S$5*$J15,0)</f>
        <v>0 til 0</v>
      </c>
      <c r="M15" s="28">
        <f t="shared" ref="M15:M46" si="10">IF((H15*$S$5*$H15)=0,0,((2.8/(H15*$S$5*$H15))^(1/3)*500/86400))</f>
        <v>0</v>
      </c>
      <c r="N15" s="28" t="s">
        <v>29</v>
      </c>
      <c r="O15" s="27">
        <f t="shared" ref="O15:O46" si="11">IF((J15*$S$5*$H15)=0,0,((2.8/(J15*$S$5*$J15))^(1/3)*500/86400))</f>
        <v>0</v>
      </c>
      <c r="P15" s="138"/>
    </row>
    <row r="16" spans="1:24" x14ac:dyDescent="0.25">
      <c r="B16" s="2"/>
      <c r="C16" s="59" t="s">
        <v>17</v>
      </c>
      <c r="D16" s="60" t="s">
        <v>19</v>
      </c>
      <c r="E16" s="8" t="s">
        <v>213</v>
      </c>
      <c r="F16" s="8" t="s">
        <v>21</v>
      </c>
      <c r="G16" s="51" t="s">
        <v>120</v>
      </c>
      <c r="H16" s="7">
        <v>0.82499999999999996</v>
      </c>
      <c r="I16" s="24" t="s">
        <v>29</v>
      </c>
      <c r="J16" s="24">
        <v>0.9</v>
      </c>
      <c r="K16" s="9" t="str">
        <f t="shared" ref="K16:K22" si="12">ROUND((IF(H16&lt;100%,H16*$U$5+$T$5,$R$5)),0)&amp;" til "&amp;ROUND((IF(J16&lt;100%,J16*$U$5+$T$5,$R$5)),0)</f>
        <v>0 til 0</v>
      </c>
      <c r="L16" s="9" t="str">
        <f t="shared" si="9"/>
        <v>0 til 0</v>
      </c>
      <c r="M16" s="29">
        <f t="shared" si="10"/>
        <v>0</v>
      </c>
      <c r="N16" s="29" t="s">
        <v>29</v>
      </c>
      <c r="O16" s="10">
        <f t="shared" si="11"/>
        <v>0</v>
      </c>
      <c r="P16" s="80"/>
      <c r="Q16" s="2"/>
      <c r="R16" s="2"/>
    </row>
    <row r="17" spans="1:22" ht="60" x14ac:dyDescent="0.25">
      <c r="A17" s="2"/>
      <c r="B17" s="17"/>
      <c r="C17" s="69" t="s">
        <v>23</v>
      </c>
      <c r="D17" s="101" t="s">
        <v>124</v>
      </c>
      <c r="E17" s="102" t="s">
        <v>231</v>
      </c>
      <c r="F17" s="54" t="s">
        <v>22</v>
      </c>
      <c r="G17" s="55" t="s">
        <v>229</v>
      </c>
      <c r="H17" s="25">
        <v>0.7</v>
      </c>
      <c r="I17" s="26" t="s">
        <v>29</v>
      </c>
      <c r="J17" s="26">
        <v>0.85</v>
      </c>
      <c r="K17" s="20" t="str">
        <f t="shared" si="12"/>
        <v>0 til 0</v>
      </c>
      <c r="L17" s="20" t="str">
        <f t="shared" si="9"/>
        <v>0 til 0</v>
      </c>
      <c r="M17" s="28">
        <f t="shared" si="10"/>
        <v>0</v>
      </c>
      <c r="N17" s="28" t="s">
        <v>29</v>
      </c>
      <c r="O17" s="27">
        <f t="shared" si="11"/>
        <v>0</v>
      </c>
      <c r="P17" s="97" t="s">
        <v>232</v>
      </c>
      <c r="Q17" s="2"/>
    </row>
    <row r="18" spans="1:22" x14ac:dyDescent="0.25">
      <c r="B18" s="58" t="s">
        <v>87</v>
      </c>
      <c r="C18" s="84" t="s">
        <v>5</v>
      </c>
      <c r="D18" s="78" t="s">
        <v>10</v>
      </c>
      <c r="E18" s="73" t="s">
        <v>217</v>
      </c>
      <c r="F18" s="73" t="s">
        <v>21</v>
      </c>
      <c r="G18" s="77" t="s">
        <v>82</v>
      </c>
      <c r="H18" s="63">
        <v>0.67500000000000004</v>
      </c>
      <c r="I18" s="64" t="s">
        <v>29</v>
      </c>
      <c r="J18" s="64">
        <v>0.75</v>
      </c>
      <c r="K18" s="65" t="str">
        <f t="shared" ref="K18" si="13">ROUND((IF(H18&lt;100%,H18*$U$5+$T$5,$R$5)),0)&amp;" til "&amp;ROUND((IF(J18&lt;100%,J18*$U$5+$T$5,$R$5)),0)</f>
        <v>0 til 0</v>
      </c>
      <c r="L18" s="65" t="str">
        <f t="shared" si="9"/>
        <v>0 til 0</v>
      </c>
      <c r="M18" s="66">
        <f t="shared" si="10"/>
        <v>0</v>
      </c>
      <c r="N18" s="66" t="s">
        <v>29</v>
      </c>
      <c r="O18" s="67">
        <f t="shared" si="11"/>
        <v>0</v>
      </c>
      <c r="P18" s="80"/>
    </row>
    <row r="19" spans="1:22" x14ac:dyDescent="0.25">
      <c r="B19" s="16"/>
      <c r="C19" s="69" t="s">
        <v>17</v>
      </c>
      <c r="D19" s="70" t="s">
        <v>19</v>
      </c>
      <c r="E19" s="54" t="s">
        <v>212</v>
      </c>
      <c r="F19" s="54" t="s">
        <v>21</v>
      </c>
      <c r="G19" s="55" t="s">
        <v>120</v>
      </c>
      <c r="H19" s="25">
        <v>0.83499999999999996</v>
      </c>
      <c r="I19" s="26" t="s">
        <v>29</v>
      </c>
      <c r="J19" s="26">
        <v>0.92500000000000004</v>
      </c>
      <c r="K19" s="20" t="str">
        <f t="shared" si="12"/>
        <v>0 til 0</v>
      </c>
      <c r="L19" s="20" t="str">
        <f t="shared" si="9"/>
        <v>0 til 0</v>
      </c>
      <c r="M19" s="28">
        <f t="shared" si="10"/>
        <v>0</v>
      </c>
      <c r="N19" s="28" t="s">
        <v>29</v>
      </c>
      <c r="O19" s="27">
        <f t="shared" si="11"/>
        <v>0</v>
      </c>
      <c r="P19" s="138"/>
    </row>
    <row r="20" spans="1:22" ht="60" x14ac:dyDescent="0.25">
      <c r="A20" s="2"/>
      <c r="B20" s="74"/>
      <c r="C20" s="59" t="s">
        <v>23</v>
      </c>
      <c r="D20" s="62" t="s">
        <v>124</v>
      </c>
      <c r="E20" s="88" t="s">
        <v>228</v>
      </c>
      <c r="F20" s="8" t="s">
        <v>22</v>
      </c>
      <c r="G20" s="51" t="s">
        <v>229</v>
      </c>
      <c r="H20" s="7">
        <v>0.7</v>
      </c>
      <c r="I20" s="24" t="s">
        <v>29</v>
      </c>
      <c r="J20" s="24">
        <v>0.85</v>
      </c>
      <c r="K20" s="9" t="str">
        <f t="shared" ref="K20" si="14">ROUND((IF(H20&lt;100%,H20*$U$5+$T$5,$R$5)),0)&amp;" til "&amp;ROUND((IF(J20&lt;100%,J20*$U$5+$T$5,$R$5)),0)</f>
        <v>0 til 0</v>
      </c>
      <c r="L20" s="9" t="str">
        <f t="shared" si="9"/>
        <v>0 til 0</v>
      </c>
      <c r="M20" s="29">
        <f t="shared" si="10"/>
        <v>0</v>
      </c>
      <c r="N20" s="29" t="s">
        <v>29</v>
      </c>
      <c r="O20" s="10">
        <f t="shared" si="11"/>
        <v>0</v>
      </c>
      <c r="P20" s="76" t="s">
        <v>230</v>
      </c>
      <c r="Q20" s="2"/>
    </row>
    <row r="21" spans="1:22" x14ac:dyDescent="0.25">
      <c r="B21" s="113" t="s">
        <v>88</v>
      </c>
      <c r="C21" s="112" t="s">
        <v>5</v>
      </c>
      <c r="D21" s="114" t="s">
        <v>10</v>
      </c>
      <c r="E21" s="115" t="s">
        <v>216</v>
      </c>
      <c r="F21" s="115" t="s">
        <v>21</v>
      </c>
      <c r="G21" s="116" t="s">
        <v>82</v>
      </c>
      <c r="H21" s="117">
        <v>0.67500000000000004</v>
      </c>
      <c r="I21" s="118" t="s">
        <v>29</v>
      </c>
      <c r="J21" s="118">
        <v>0.75</v>
      </c>
      <c r="K21" s="119" t="str">
        <f t="shared" ref="K21" si="15">ROUND((IF(H21&lt;100%,H21*$U$5+$T$5,$R$5)),0)&amp;" til "&amp;ROUND((IF(J21&lt;100%,J21*$U$5+$T$5,$R$5)),0)</f>
        <v>0 til 0</v>
      </c>
      <c r="L21" s="119" t="str">
        <f t="shared" si="9"/>
        <v>0 til 0</v>
      </c>
      <c r="M21" s="120">
        <f t="shared" si="10"/>
        <v>0</v>
      </c>
      <c r="N21" s="120" t="s">
        <v>29</v>
      </c>
      <c r="O21" s="121">
        <f t="shared" si="11"/>
        <v>0</v>
      </c>
      <c r="P21" s="138"/>
      <c r="Q21" s="2"/>
      <c r="R21" s="95"/>
      <c r="S21" s="95"/>
      <c r="T21" s="172"/>
      <c r="U21" s="172"/>
      <c r="V21" s="2"/>
    </row>
    <row r="22" spans="1:22" x14ac:dyDescent="0.25">
      <c r="B22" s="2"/>
      <c r="C22" s="59" t="s">
        <v>17</v>
      </c>
      <c r="D22" s="60" t="s">
        <v>19</v>
      </c>
      <c r="E22" s="8" t="s">
        <v>211</v>
      </c>
      <c r="F22" s="8" t="s">
        <v>21</v>
      </c>
      <c r="G22" s="51" t="s">
        <v>120</v>
      </c>
      <c r="H22" s="7">
        <v>0.85</v>
      </c>
      <c r="I22" s="24" t="s">
        <v>29</v>
      </c>
      <c r="J22" s="24">
        <v>0.93500000000000005</v>
      </c>
      <c r="K22" s="9" t="str">
        <f t="shared" si="12"/>
        <v>0 til 0</v>
      </c>
      <c r="L22" s="9" t="str">
        <f t="shared" si="9"/>
        <v>0 til 0</v>
      </c>
      <c r="M22" s="29">
        <f t="shared" si="10"/>
        <v>0</v>
      </c>
      <c r="N22" s="29" t="s">
        <v>29</v>
      </c>
      <c r="O22" s="10">
        <f t="shared" si="11"/>
        <v>0</v>
      </c>
      <c r="P22" s="80"/>
      <c r="Q22" s="2"/>
      <c r="R22" s="2"/>
      <c r="S22" s="33"/>
      <c r="T22" s="172"/>
      <c r="U22" s="172"/>
      <c r="V22" s="2"/>
    </row>
    <row r="23" spans="1:22" ht="60" x14ac:dyDescent="0.25">
      <c r="A23" s="2"/>
      <c r="B23" s="17"/>
      <c r="C23" s="69" t="s">
        <v>23</v>
      </c>
      <c r="D23" s="101" t="s">
        <v>124</v>
      </c>
      <c r="E23" s="102" t="s">
        <v>226</v>
      </c>
      <c r="F23" s="54" t="s">
        <v>22</v>
      </c>
      <c r="G23" s="55" t="s">
        <v>225</v>
      </c>
      <c r="H23" s="25">
        <v>0.7</v>
      </c>
      <c r="I23" s="26" t="s">
        <v>29</v>
      </c>
      <c r="J23" s="26">
        <v>0.9</v>
      </c>
      <c r="K23" s="20" t="str">
        <f t="shared" ref="K23" si="16">ROUND((IF(H23&lt;100%,H23*$U$5+$T$5,$R$5)),0)&amp;" til "&amp;ROUND((IF(J23&lt;100%,J23*$U$5+$T$5,$R$5)),0)</f>
        <v>0 til 0</v>
      </c>
      <c r="L23" s="20" t="str">
        <f t="shared" si="9"/>
        <v>0 til 0</v>
      </c>
      <c r="M23" s="28">
        <f t="shared" si="10"/>
        <v>0</v>
      </c>
      <c r="N23" s="28" t="s">
        <v>29</v>
      </c>
      <c r="O23" s="27">
        <f t="shared" si="11"/>
        <v>0</v>
      </c>
      <c r="P23" s="97" t="s">
        <v>227</v>
      </c>
      <c r="Q23" s="2"/>
      <c r="T23" s="172"/>
      <c r="U23" s="172"/>
    </row>
    <row r="24" spans="1:22" x14ac:dyDescent="0.25">
      <c r="A24" s="32"/>
      <c r="B24" s="58" t="s">
        <v>90</v>
      </c>
      <c r="C24" s="84" t="s">
        <v>5</v>
      </c>
      <c r="D24" s="78" t="s">
        <v>10</v>
      </c>
      <c r="E24" s="73" t="s">
        <v>214</v>
      </c>
      <c r="F24" s="73" t="s">
        <v>21</v>
      </c>
      <c r="G24" s="77" t="s">
        <v>82</v>
      </c>
      <c r="H24" s="63">
        <v>0.67500000000000004</v>
      </c>
      <c r="I24" s="64" t="s">
        <v>29</v>
      </c>
      <c r="J24" s="64">
        <v>0.75</v>
      </c>
      <c r="K24" s="65" t="str">
        <f t="shared" ref="K24" si="17">ROUND((IF(H24&lt;100%,H24*$U$5+$T$5,$R$5)),0)&amp;" til "&amp;ROUND((IF(J24&lt;100%,J24*$U$5+$T$5,$R$5)),0)</f>
        <v>0 til 0</v>
      </c>
      <c r="L24" s="65" t="str">
        <f t="shared" si="9"/>
        <v>0 til 0</v>
      </c>
      <c r="M24" s="66">
        <f t="shared" si="10"/>
        <v>0</v>
      </c>
      <c r="N24" s="66" t="s">
        <v>29</v>
      </c>
      <c r="O24" s="67">
        <f t="shared" si="11"/>
        <v>0</v>
      </c>
      <c r="P24" s="80"/>
      <c r="Q24" s="2"/>
      <c r="R24" s="2"/>
      <c r="S24" s="2"/>
      <c r="T24" s="2"/>
      <c r="U24" s="2"/>
      <c r="V24" s="2"/>
    </row>
    <row r="25" spans="1:22" x14ac:dyDescent="0.25">
      <c r="A25" s="32"/>
      <c r="B25" s="16"/>
      <c r="C25" s="69" t="s">
        <v>17</v>
      </c>
      <c r="D25" s="70" t="s">
        <v>19</v>
      </c>
      <c r="E25" s="54" t="s">
        <v>210</v>
      </c>
      <c r="F25" s="54" t="s">
        <v>21</v>
      </c>
      <c r="G25" s="55" t="s">
        <v>120</v>
      </c>
      <c r="H25" s="25">
        <v>0.83499999999999996</v>
      </c>
      <c r="I25" s="26" t="s">
        <v>29</v>
      </c>
      <c r="J25" s="26">
        <v>0.9</v>
      </c>
      <c r="K25" s="20" t="str">
        <f t="shared" ref="K25:K42" si="18">ROUND((IF(H25&lt;100%,H25*$U$5+$T$5,$R$5)),0)&amp;" til "&amp;ROUND((IF(J25&lt;100%,J25*$U$5+$T$5,$R$5)),0)</f>
        <v>0 til 0</v>
      </c>
      <c r="L25" s="20" t="str">
        <f t="shared" si="9"/>
        <v>0 til 0</v>
      </c>
      <c r="M25" s="28">
        <f t="shared" si="10"/>
        <v>0</v>
      </c>
      <c r="N25" s="28" t="s">
        <v>29</v>
      </c>
      <c r="O25" s="27">
        <f t="shared" si="11"/>
        <v>0</v>
      </c>
      <c r="P25" s="138"/>
      <c r="Q25" s="2"/>
      <c r="R25" s="2"/>
    </row>
    <row r="26" spans="1:22" ht="60" x14ac:dyDescent="0.25">
      <c r="A26" s="2"/>
      <c r="B26" s="74"/>
      <c r="C26" s="59" t="s">
        <v>23</v>
      </c>
      <c r="D26" s="62" t="s">
        <v>124</v>
      </c>
      <c r="E26" s="88" t="s">
        <v>223</v>
      </c>
      <c r="F26" s="8" t="s">
        <v>22</v>
      </c>
      <c r="G26" s="51" t="s">
        <v>220</v>
      </c>
      <c r="H26" s="7">
        <v>0.7</v>
      </c>
      <c r="I26" s="24" t="s">
        <v>29</v>
      </c>
      <c r="J26" s="24">
        <v>0.9</v>
      </c>
      <c r="K26" s="9" t="str">
        <f t="shared" si="18"/>
        <v>0 til 0</v>
      </c>
      <c r="L26" s="9" t="str">
        <f t="shared" si="9"/>
        <v>0 til 0</v>
      </c>
      <c r="M26" s="29">
        <f t="shared" si="10"/>
        <v>0</v>
      </c>
      <c r="N26" s="29" t="s">
        <v>29</v>
      </c>
      <c r="O26" s="10">
        <f t="shared" si="11"/>
        <v>0</v>
      </c>
      <c r="P26" s="76" t="s">
        <v>224</v>
      </c>
      <c r="Q26" s="2"/>
    </row>
    <row r="27" spans="1:22" x14ac:dyDescent="0.25">
      <c r="A27" s="2"/>
      <c r="B27" s="113" t="s">
        <v>91</v>
      </c>
      <c r="C27" s="112" t="s">
        <v>5</v>
      </c>
      <c r="D27" s="114" t="s">
        <v>10</v>
      </c>
      <c r="E27" s="115" t="s">
        <v>214</v>
      </c>
      <c r="F27" s="115" t="s">
        <v>21</v>
      </c>
      <c r="G27" s="116" t="s">
        <v>82</v>
      </c>
      <c r="H27" s="117">
        <v>0.67500000000000004</v>
      </c>
      <c r="I27" s="118" t="s">
        <v>29</v>
      </c>
      <c r="J27" s="118">
        <v>0.75</v>
      </c>
      <c r="K27" s="119" t="str">
        <f t="shared" ref="K27" si="19">ROUND((IF(H27&lt;100%,H27*$U$5+$T$5,$R$5)),0)&amp;" til "&amp;ROUND((IF(J27&lt;100%,J27*$U$5+$T$5,$R$5)),0)</f>
        <v>0 til 0</v>
      </c>
      <c r="L27" s="119" t="str">
        <f t="shared" si="9"/>
        <v>0 til 0</v>
      </c>
      <c r="M27" s="120">
        <f t="shared" si="10"/>
        <v>0</v>
      </c>
      <c r="N27" s="120" t="s">
        <v>29</v>
      </c>
      <c r="O27" s="121">
        <f t="shared" si="11"/>
        <v>0</v>
      </c>
      <c r="P27" s="138"/>
      <c r="Q27" s="2"/>
      <c r="R27" s="2"/>
    </row>
    <row r="28" spans="1:22" x14ac:dyDescent="0.25">
      <c r="A28" s="2"/>
      <c r="B28" s="2"/>
      <c r="C28" s="59" t="s">
        <v>17</v>
      </c>
      <c r="D28" s="60" t="s">
        <v>19</v>
      </c>
      <c r="E28" s="8" t="s">
        <v>203</v>
      </c>
      <c r="F28" s="8" t="s">
        <v>21</v>
      </c>
      <c r="G28" s="51" t="s">
        <v>120</v>
      </c>
      <c r="H28" s="7">
        <v>0.85</v>
      </c>
      <c r="I28" s="24" t="s">
        <v>29</v>
      </c>
      <c r="J28" s="24">
        <v>0.92500000000000004</v>
      </c>
      <c r="K28" s="9" t="str">
        <f t="shared" si="18"/>
        <v>0 til 0</v>
      </c>
      <c r="L28" s="9" t="str">
        <f t="shared" si="9"/>
        <v>0 til 0</v>
      </c>
      <c r="M28" s="29">
        <f t="shared" si="10"/>
        <v>0</v>
      </c>
      <c r="N28" s="29" t="s">
        <v>29</v>
      </c>
      <c r="O28" s="10">
        <f t="shared" si="11"/>
        <v>0</v>
      </c>
      <c r="P28" s="80"/>
      <c r="Q28" s="2"/>
      <c r="R28" s="2"/>
    </row>
    <row r="29" spans="1:22" ht="60" x14ac:dyDescent="0.25">
      <c r="A29" s="2"/>
      <c r="B29" s="17"/>
      <c r="C29" s="69" t="s">
        <v>23</v>
      </c>
      <c r="D29" s="101" t="s">
        <v>124</v>
      </c>
      <c r="E29" s="102" t="s">
        <v>219</v>
      </c>
      <c r="F29" s="54" t="s">
        <v>22</v>
      </c>
      <c r="G29" s="55" t="s">
        <v>220</v>
      </c>
      <c r="H29" s="25">
        <v>0.7</v>
      </c>
      <c r="I29" s="26" t="s">
        <v>29</v>
      </c>
      <c r="J29" s="26">
        <v>0.9</v>
      </c>
      <c r="K29" s="20" t="str">
        <f t="shared" ref="K29" si="20">ROUND((IF(H29&lt;100%,H29*$U$5+$T$5,$R$5)),0)&amp;" til "&amp;ROUND((IF(J29&lt;100%,J29*$U$5+$T$5,$R$5)),0)</f>
        <v>0 til 0</v>
      </c>
      <c r="L29" s="20" t="str">
        <f t="shared" si="9"/>
        <v>0 til 0</v>
      </c>
      <c r="M29" s="28">
        <f t="shared" si="10"/>
        <v>0</v>
      </c>
      <c r="N29" s="28" t="s">
        <v>29</v>
      </c>
      <c r="O29" s="27">
        <f t="shared" si="11"/>
        <v>0</v>
      </c>
      <c r="P29" s="97" t="s">
        <v>222</v>
      </c>
      <c r="Q29" s="2"/>
    </row>
    <row r="30" spans="1:22" x14ac:dyDescent="0.25">
      <c r="A30" s="2"/>
      <c r="B30" s="58" t="s">
        <v>93</v>
      </c>
      <c r="C30" s="84" t="s">
        <v>5</v>
      </c>
      <c r="D30" s="78" t="s">
        <v>10</v>
      </c>
      <c r="E30" s="73" t="s">
        <v>215</v>
      </c>
      <c r="F30" s="73" t="s">
        <v>21</v>
      </c>
      <c r="G30" s="77" t="s">
        <v>82</v>
      </c>
      <c r="H30" s="63">
        <v>0.67500000000000004</v>
      </c>
      <c r="I30" s="64" t="s">
        <v>29</v>
      </c>
      <c r="J30" s="64">
        <v>0.75</v>
      </c>
      <c r="K30" s="65" t="str">
        <f t="shared" si="18"/>
        <v>0 til 0</v>
      </c>
      <c r="L30" s="65" t="str">
        <f t="shared" si="9"/>
        <v>0 til 0</v>
      </c>
      <c r="M30" s="66">
        <f t="shared" si="10"/>
        <v>0</v>
      </c>
      <c r="N30" s="66" t="s">
        <v>29</v>
      </c>
      <c r="O30" s="67">
        <f t="shared" si="11"/>
        <v>0</v>
      </c>
      <c r="P30" s="80"/>
      <c r="Q30" s="2"/>
      <c r="R30" s="2"/>
    </row>
    <row r="31" spans="1:22" x14ac:dyDescent="0.25">
      <c r="A31" s="2"/>
      <c r="B31" s="16"/>
      <c r="C31" s="69" t="s">
        <v>17</v>
      </c>
      <c r="D31" s="70" t="s">
        <v>19</v>
      </c>
      <c r="E31" s="54" t="s">
        <v>209</v>
      </c>
      <c r="F31" s="54" t="s">
        <v>21</v>
      </c>
      <c r="G31" s="55" t="s">
        <v>120</v>
      </c>
      <c r="H31" s="25">
        <v>0.86</v>
      </c>
      <c r="I31" s="26" t="s">
        <v>29</v>
      </c>
      <c r="J31" s="26">
        <v>0.93500000000000005</v>
      </c>
      <c r="K31" s="20" t="str">
        <f t="shared" si="18"/>
        <v>0 til 0</v>
      </c>
      <c r="L31" s="20" t="str">
        <f t="shared" si="9"/>
        <v>0 til 0</v>
      </c>
      <c r="M31" s="28">
        <f t="shared" si="10"/>
        <v>0</v>
      </c>
      <c r="N31" s="28" t="s">
        <v>29</v>
      </c>
      <c r="O31" s="27">
        <f t="shared" si="11"/>
        <v>0</v>
      </c>
      <c r="P31" s="138"/>
      <c r="Q31" s="2"/>
    </row>
    <row r="32" spans="1:22" ht="60" x14ac:dyDescent="0.25">
      <c r="A32" s="2"/>
      <c r="B32" s="74"/>
      <c r="C32" s="59" t="s">
        <v>23</v>
      </c>
      <c r="D32" s="62" t="s">
        <v>124</v>
      </c>
      <c r="E32" s="88" t="s">
        <v>219</v>
      </c>
      <c r="F32" s="8" t="s">
        <v>22</v>
      </c>
      <c r="G32" s="51" t="s">
        <v>122</v>
      </c>
      <c r="H32" s="7">
        <v>0.7</v>
      </c>
      <c r="I32" s="24" t="s">
        <v>29</v>
      </c>
      <c r="J32" s="24">
        <v>0.9</v>
      </c>
      <c r="K32" s="9" t="str">
        <f t="shared" si="18"/>
        <v>0 til 0</v>
      </c>
      <c r="L32" s="9" t="str">
        <f t="shared" si="9"/>
        <v>0 til 0</v>
      </c>
      <c r="M32" s="29">
        <f t="shared" si="10"/>
        <v>0</v>
      </c>
      <c r="N32" s="29" t="s">
        <v>29</v>
      </c>
      <c r="O32" s="10">
        <f t="shared" si="11"/>
        <v>0</v>
      </c>
      <c r="P32" s="75" t="s">
        <v>221</v>
      </c>
      <c r="Q32" s="2"/>
    </row>
    <row r="33" spans="1:23" x14ac:dyDescent="0.25">
      <c r="A33" s="2"/>
      <c r="B33" s="113" t="s">
        <v>92</v>
      </c>
      <c r="C33" s="112" t="s">
        <v>5</v>
      </c>
      <c r="D33" s="114" t="s">
        <v>114</v>
      </c>
      <c r="E33" s="115" t="s">
        <v>117</v>
      </c>
      <c r="F33" s="115" t="s">
        <v>21</v>
      </c>
      <c r="G33" s="116" t="s">
        <v>118</v>
      </c>
      <c r="H33" s="117">
        <v>0.7</v>
      </c>
      <c r="I33" s="118" t="s">
        <v>29</v>
      </c>
      <c r="J33" s="118">
        <v>0.8</v>
      </c>
      <c r="K33" s="119" t="str">
        <f t="shared" si="18"/>
        <v>0 til 0</v>
      </c>
      <c r="L33" s="119" t="str">
        <f t="shared" si="9"/>
        <v>0 til 0</v>
      </c>
      <c r="M33" s="120">
        <f t="shared" si="10"/>
        <v>0</v>
      </c>
      <c r="N33" s="120" t="s">
        <v>29</v>
      </c>
      <c r="O33" s="121">
        <f t="shared" si="11"/>
        <v>0</v>
      </c>
      <c r="P33" s="139"/>
      <c r="Q33" s="2"/>
    </row>
    <row r="34" spans="1:23" x14ac:dyDescent="0.25">
      <c r="A34" s="2"/>
      <c r="B34" s="2"/>
      <c r="C34" s="59" t="s">
        <v>15</v>
      </c>
      <c r="D34" s="60" t="s">
        <v>19</v>
      </c>
      <c r="E34" s="8" t="s">
        <v>116</v>
      </c>
      <c r="F34" s="8" t="s">
        <v>22</v>
      </c>
      <c r="G34" s="51" t="s">
        <v>129</v>
      </c>
      <c r="H34" s="7">
        <v>0.85</v>
      </c>
      <c r="I34" s="24" t="s">
        <v>29</v>
      </c>
      <c r="J34" s="24">
        <v>0.91</v>
      </c>
      <c r="K34" s="9" t="str">
        <f t="shared" si="18"/>
        <v>0 til 0</v>
      </c>
      <c r="L34" s="9" t="str">
        <f t="shared" si="9"/>
        <v>0 til 0</v>
      </c>
      <c r="M34" s="29">
        <f t="shared" si="10"/>
        <v>0</v>
      </c>
      <c r="N34" s="29" t="s">
        <v>29</v>
      </c>
      <c r="O34" s="10">
        <f t="shared" si="11"/>
        <v>0</v>
      </c>
      <c r="P34" s="75"/>
      <c r="Q34" s="2"/>
    </row>
    <row r="35" spans="1:23" ht="60" x14ac:dyDescent="0.25">
      <c r="A35" s="2"/>
      <c r="B35" s="17"/>
      <c r="C35" s="100" t="s">
        <v>23</v>
      </c>
      <c r="D35" s="101" t="s">
        <v>124</v>
      </c>
      <c r="E35" s="102" t="s">
        <v>121</v>
      </c>
      <c r="F35" s="103" t="s">
        <v>21</v>
      </c>
      <c r="G35" s="104" t="s">
        <v>122</v>
      </c>
      <c r="H35" s="105">
        <v>0.7</v>
      </c>
      <c r="I35" s="106" t="s">
        <v>29</v>
      </c>
      <c r="J35" s="106">
        <v>0.95</v>
      </c>
      <c r="K35" s="107" t="str">
        <f t="shared" si="18"/>
        <v>0 til 0</v>
      </c>
      <c r="L35" s="107" t="str">
        <f t="shared" si="9"/>
        <v>0 til 0</v>
      </c>
      <c r="M35" s="108">
        <f t="shared" si="10"/>
        <v>0</v>
      </c>
      <c r="N35" s="108" t="s">
        <v>29</v>
      </c>
      <c r="O35" s="109">
        <f t="shared" si="11"/>
        <v>0</v>
      </c>
      <c r="P35" s="56" t="s">
        <v>123</v>
      </c>
      <c r="Q35" s="2"/>
      <c r="S35" s="2"/>
      <c r="T35" s="2"/>
      <c r="U35" s="2"/>
      <c r="V35" s="2"/>
      <c r="W35" s="2"/>
    </row>
    <row r="36" spans="1:23" x14ac:dyDescent="0.25">
      <c r="A36" s="2"/>
      <c r="B36" s="58" t="s">
        <v>94</v>
      </c>
      <c r="C36" s="84" t="s">
        <v>5</v>
      </c>
      <c r="D36" s="78" t="s">
        <v>114</v>
      </c>
      <c r="E36" s="73" t="s">
        <v>125</v>
      </c>
      <c r="F36" s="73" t="s">
        <v>21</v>
      </c>
      <c r="G36" s="77" t="s">
        <v>118</v>
      </c>
      <c r="H36" s="63">
        <v>0.7</v>
      </c>
      <c r="I36" s="64" t="s">
        <v>29</v>
      </c>
      <c r="J36" s="64">
        <v>0.8</v>
      </c>
      <c r="K36" s="65" t="str">
        <f t="shared" ref="K36:K38" si="21">ROUND((IF(H36&lt;100%,H36*$U$5+$T$5,$R$5)),0)&amp;" til "&amp;ROUND((IF(J36&lt;100%,J36*$U$5+$T$5,$R$5)),0)</f>
        <v>0 til 0</v>
      </c>
      <c r="L36" s="65" t="str">
        <f t="shared" si="9"/>
        <v>0 til 0</v>
      </c>
      <c r="M36" s="66">
        <f t="shared" si="10"/>
        <v>0</v>
      </c>
      <c r="N36" s="66" t="s">
        <v>29</v>
      </c>
      <c r="O36" s="67">
        <f t="shared" si="11"/>
        <v>0</v>
      </c>
      <c r="P36" s="134"/>
      <c r="Q36" s="2"/>
      <c r="S36" s="2"/>
      <c r="T36" s="2"/>
      <c r="U36" s="2"/>
      <c r="V36" s="2"/>
      <c r="W36" s="2"/>
    </row>
    <row r="37" spans="1:23" x14ac:dyDescent="0.25">
      <c r="A37" s="2"/>
      <c r="B37" s="16"/>
      <c r="C37" s="69" t="s">
        <v>15</v>
      </c>
      <c r="D37" s="70" t="s">
        <v>19</v>
      </c>
      <c r="E37" s="54" t="s">
        <v>126</v>
      </c>
      <c r="F37" s="54" t="s">
        <v>22</v>
      </c>
      <c r="G37" s="55" t="s">
        <v>115</v>
      </c>
      <c r="H37" s="25">
        <v>0.85</v>
      </c>
      <c r="I37" s="26" t="s">
        <v>29</v>
      </c>
      <c r="J37" s="26">
        <v>0.91</v>
      </c>
      <c r="K37" s="20" t="str">
        <f t="shared" si="21"/>
        <v>0 til 0</v>
      </c>
      <c r="L37" s="20" t="str">
        <f t="shared" si="9"/>
        <v>0 til 0</v>
      </c>
      <c r="M37" s="28">
        <f t="shared" si="10"/>
        <v>0</v>
      </c>
      <c r="N37" s="28" t="s">
        <v>29</v>
      </c>
      <c r="O37" s="27">
        <f t="shared" si="11"/>
        <v>0</v>
      </c>
      <c r="P37" s="56"/>
      <c r="Q37" s="2"/>
      <c r="S37" s="2"/>
      <c r="T37" s="2"/>
      <c r="U37" s="2"/>
      <c r="V37" s="2"/>
      <c r="W37" s="2"/>
    </row>
    <row r="38" spans="1:23" ht="60" x14ac:dyDescent="0.25">
      <c r="A38" s="2"/>
      <c r="B38" s="74"/>
      <c r="C38" s="87" t="s">
        <v>23</v>
      </c>
      <c r="D38" s="62" t="s">
        <v>124</v>
      </c>
      <c r="E38" s="88" t="s">
        <v>121</v>
      </c>
      <c r="F38" s="57" t="s">
        <v>21</v>
      </c>
      <c r="G38" s="89" t="s">
        <v>122</v>
      </c>
      <c r="H38" s="68">
        <v>0.7</v>
      </c>
      <c r="I38" s="52" t="s">
        <v>29</v>
      </c>
      <c r="J38" s="52">
        <v>0.95</v>
      </c>
      <c r="K38" s="15" t="str">
        <f t="shared" si="21"/>
        <v>0 til 0</v>
      </c>
      <c r="L38" s="15" t="str">
        <f t="shared" si="9"/>
        <v>0 til 0</v>
      </c>
      <c r="M38" s="53">
        <f t="shared" si="10"/>
        <v>0</v>
      </c>
      <c r="N38" s="53" t="s">
        <v>29</v>
      </c>
      <c r="O38" s="30">
        <f t="shared" si="11"/>
        <v>0</v>
      </c>
      <c r="P38" s="76" t="s">
        <v>123</v>
      </c>
      <c r="Q38" s="2"/>
    </row>
    <row r="39" spans="1:23" x14ac:dyDescent="0.25">
      <c r="A39" s="2"/>
      <c r="B39" s="113" t="s">
        <v>95</v>
      </c>
      <c r="C39" s="112" t="s">
        <v>5</v>
      </c>
      <c r="D39" s="114" t="s">
        <v>114</v>
      </c>
      <c r="E39" s="115" t="s">
        <v>127</v>
      </c>
      <c r="F39" s="115" t="s">
        <v>21</v>
      </c>
      <c r="G39" s="116" t="s">
        <v>118</v>
      </c>
      <c r="H39" s="117">
        <v>0.85</v>
      </c>
      <c r="I39" s="118" t="s">
        <v>29</v>
      </c>
      <c r="J39" s="118">
        <v>0.9</v>
      </c>
      <c r="K39" s="119" t="str">
        <f t="shared" si="18"/>
        <v>0 til 0</v>
      </c>
      <c r="L39" s="119" t="str">
        <f t="shared" si="9"/>
        <v>0 til 0</v>
      </c>
      <c r="M39" s="120">
        <f t="shared" si="10"/>
        <v>0</v>
      </c>
      <c r="N39" s="120" t="s">
        <v>29</v>
      </c>
      <c r="O39" s="121">
        <f t="shared" si="11"/>
        <v>0</v>
      </c>
      <c r="P39" s="138"/>
      <c r="Q39" s="2"/>
    </row>
    <row r="40" spans="1:23" x14ac:dyDescent="0.25">
      <c r="A40" s="2"/>
      <c r="B40" s="2"/>
      <c r="C40" s="59" t="s">
        <v>15</v>
      </c>
      <c r="D40" s="60" t="s">
        <v>19</v>
      </c>
      <c r="E40" s="8" t="s">
        <v>128</v>
      </c>
      <c r="F40" s="8" t="s">
        <v>22</v>
      </c>
      <c r="G40" s="51" t="s">
        <v>129</v>
      </c>
      <c r="H40" s="7">
        <v>0.85</v>
      </c>
      <c r="I40" s="24" t="s">
        <v>29</v>
      </c>
      <c r="J40" s="24">
        <v>0.9</v>
      </c>
      <c r="K40" s="9" t="str">
        <f t="shared" si="18"/>
        <v>0 til 0</v>
      </c>
      <c r="L40" s="9" t="str">
        <f t="shared" si="9"/>
        <v>0 til 0</v>
      </c>
      <c r="M40" s="29">
        <f t="shared" si="10"/>
        <v>0</v>
      </c>
      <c r="N40" s="29" t="s">
        <v>29</v>
      </c>
      <c r="O40" s="10">
        <f t="shared" si="11"/>
        <v>0</v>
      </c>
      <c r="P40" s="75"/>
      <c r="Q40" s="2"/>
    </row>
    <row r="41" spans="1:23" ht="60" x14ac:dyDescent="0.25">
      <c r="A41" s="2"/>
      <c r="B41" s="17"/>
      <c r="C41" s="100" t="s">
        <v>23</v>
      </c>
      <c r="D41" s="101" t="s">
        <v>124</v>
      </c>
      <c r="E41" s="102" t="s">
        <v>131</v>
      </c>
      <c r="F41" s="103" t="s">
        <v>21</v>
      </c>
      <c r="G41" s="104" t="s">
        <v>122</v>
      </c>
      <c r="H41" s="105">
        <v>0.7</v>
      </c>
      <c r="I41" s="106" t="s">
        <v>29</v>
      </c>
      <c r="J41" s="106">
        <v>0.95</v>
      </c>
      <c r="K41" s="107" t="str">
        <f t="shared" si="18"/>
        <v>0 til 0</v>
      </c>
      <c r="L41" s="107" t="str">
        <f t="shared" si="9"/>
        <v>0 til 0</v>
      </c>
      <c r="M41" s="108">
        <f t="shared" si="10"/>
        <v>0</v>
      </c>
      <c r="N41" s="108" t="s">
        <v>29</v>
      </c>
      <c r="O41" s="109">
        <f t="shared" si="11"/>
        <v>0</v>
      </c>
      <c r="P41" s="97" t="s">
        <v>132</v>
      </c>
      <c r="Q41" s="2"/>
    </row>
    <row r="42" spans="1:23" x14ac:dyDescent="0.25">
      <c r="B42" s="58" t="s">
        <v>96</v>
      </c>
      <c r="C42" s="84" t="s">
        <v>5</v>
      </c>
      <c r="D42" s="78" t="s">
        <v>114</v>
      </c>
      <c r="E42" s="73" t="s">
        <v>135</v>
      </c>
      <c r="F42" s="73" t="s">
        <v>21</v>
      </c>
      <c r="G42" s="77" t="s">
        <v>118</v>
      </c>
      <c r="H42" s="63">
        <v>0.7</v>
      </c>
      <c r="I42" s="64" t="s">
        <v>29</v>
      </c>
      <c r="J42" s="64">
        <v>0.8</v>
      </c>
      <c r="K42" s="65" t="str">
        <f t="shared" si="18"/>
        <v>0 til 0</v>
      </c>
      <c r="L42" s="65" t="str">
        <f t="shared" si="9"/>
        <v>0 til 0</v>
      </c>
      <c r="M42" s="66">
        <f t="shared" si="10"/>
        <v>0</v>
      </c>
      <c r="N42" s="66" t="s">
        <v>29</v>
      </c>
      <c r="O42" s="67">
        <f t="shared" si="11"/>
        <v>0</v>
      </c>
      <c r="P42" s="80"/>
    </row>
    <row r="43" spans="1:23" x14ac:dyDescent="0.25">
      <c r="B43" s="16"/>
      <c r="C43" s="69" t="s">
        <v>15</v>
      </c>
      <c r="D43" s="70" t="s">
        <v>19</v>
      </c>
      <c r="E43" s="54" t="s">
        <v>116</v>
      </c>
      <c r="F43" s="54" t="s">
        <v>22</v>
      </c>
      <c r="G43" s="55" t="s">
        <v>133</v>
      </c>
      <c r="H43" s="25">
        <v>0.85</v>
      </c>
      <c r="I43" s="26" t="s">
        <v>29</v>
      </c>
      <c r="J43" s="26">
        <v>0.9</v>
      </c>
      <c r="K43" s="20" t="str">
        <f t="shared" ref="K43:K45" si="22">ROUND((IF(H43&lt;100%,H43*$U$5+$T$5,$R$5)),0)&amp;" til "&amp;ROUND((IF(J43&lt;100%,J43*$U$5+$T$5,$R$5)),0)</f>
        <v>0 til 0</v>
      </c>
      <c r="L43" s="20" t="str">
        <f t="shared" si="9"/>
        <v>0 til 0</v>
      </c>
      <c r="M43" s="28">
        <f t="shared" si="10"/>
        <v>0</v>
      </c>
      <c r="N43" s="28" t="s">
        <v>29</v>
      </c>
      <c r="O43" s="27">
        <f t="shared" si="11"/>
        <v>0</v>
      </c>
      <c r="P43" s="56"/>
    </row>
    <row r="44" spans="1:23" ht="60" x14ac:dyDescent="0.25">
      <c r="A44" s="2"/>
      <c r="B44" s="74"/>
      <c r="C44" s="87" t="s">
        <v>23</v>
      </c>
      <c r="D44" s="62" t="s">
        <v>124</v>
      </c>
      <c r="E44" s="88" t="s">
        <v>121</v>
      </c>
      <c r="F44" s="57" t="s">
        <v>21</v>
      </c>
      <c r="G44" s="89" t="s">
        <v>138</v>
      </c>
      <c r="H44" s="68">
        <v>0.7</v>
      </c>
      <c r="I44" s="52" t="s">
        <v>29</v>
      </c>
      <c r="J44" s="52">
        <v>1</v>
      </c>
      <c r="K44" s="15" t="str">
        <f t="shared" si="22"/>
        <v>0 til 0</v>
      </c>
      <c r="L44" s="15" t="str">
        <f t="shared" si="9"/>
        <v>0 til 0</v>
      </c>
      <c r="M44" s="53">
        <f t="shared" si="10"/>
        <v>0</v>
      </c>
      <c r="N44" s="53" t="s">
        <v>29</v>
      </c>
      <c r="O44" s="30">
        <f t="shared" si="11"/>
        <v>0</v>
      </c>
      <c r="P44" s="76" t="s">
        <v>139</v>
      </c>
      <c r="Q44" s="2"/>
    </row>
    <row r="45" spans="1:23" x14ac:dyDescent="0.25">
      <c r="B45" s="113" t="s">
        <v>233</v>
      </c>
      <c r="C45" s="112" t="s">
        <v>5</v>
      </c>
      <c r="D45" s="114" t="s">
        <v>114</v>
      </c>
      <c r="E45" s="115" t="s">
        <v>136</v>
      </c>
      <c r="F45" s="115" t="s">
        <v>21</v>
      </c>
      <c r="G45" s="116" t="s">
        <v>118</v>
      </c>
      <c r="H45" s="117">
        <v>0.7</v>
      </c>
      <c r="I45" s="118" t="s">
        <v>29</v>
      </c>
      <c r="J45" s="118">
        <v>0.8</v>
      </c>
      <c r="K45" s="119" t="str">
        <f t="shared" si="22"/>
        <v>0 til 0</v>
      </c>
      <c r="L45" s="119" t="str">
        <f t="shared" si="9"/>
        <v>0 til 0</v>
      </c>
      <c r="M45" s="120">
        <f t="shared" si="10"/>
        <v>0</v>
      </c>
      <c r="N45" s="120" t="s">
        <v>29</v>
      </c>
      <c r="O45" s="121">
        <f t="shared" si="11"/>
        <v>0</v>
      </c>
      <c r="P45" s="138"/>
    </row>
    <row r="46" spans="1:23" x14ac:dyDescent="0.25">
      <c r="B46" s="2"/>
      <c r="C46" s="59" t="s">
        <v>15</v>
      </c>
      <c r="D46" s="60" t="s">
        <v>19</v>
      </c>
      <c r="E46" s="8" t="s">
        <v>126</v>
      </c>
      <c r="F46" s="8" t="s">
        <v>22</v>
      </c>
      <c r="G46" s="51" t="s">
        <v>133</v>
      </c>
      <c r="H46" s="7">
        <v>0.85</v>
      </c>
      <c r="I46" s="24" t="s">
        <v>29</v>
      </c>
      <c r="J46" s="24">
        <v>0.9</v>
      </c>
      <c r="K46" s="9" t="str">
        <f t="shared" ref="K46:K48" si="23">ROUND((IF(H46&lt;100%,H46*$U$5+$T$5,$R$5)),0)&amp;" til "&amp;ROUND((IF(J46&lt;100%,J46*$U$5+$T$5,$R$5)),0)</f>
        <v>0 til 0</v>
      </c>
      <c r="L46" s="9" t="str">
        <f t="shared" si="9"/>
        <v>0 til 0</v>
      </c>
      <c r="M46" s="29">
        <f t="shared" si="10"/>
        <v>0</v>
      </c>
      <c r="N46" s="29" t="s">
        <v>29</v>
      </c>
      <c r="O46" s="10">
        <f t="shared" si="11"/>
        <v>0</v>
      </c>
      <c r="P46" s="75"/>
    </row>
    <row r="47" spans="1:23" ht="60" x14ac:dyDescent="0.25">
      <c r="B47" s="17"/>
      <c r="C47" s="100" t="s">
        <v>23</v>
      </c>
      <c r="D47" s="101" t="s">
        <v>124</v>
      </c>
      <c r="E47" s="102" t="s">
        <v>121</v>
      </c>
      <c r="F47" s="103" t="s">
        <v>21</v>
      </c>
      <c r="G47" s="104" t="s">
        <v>138</v>
      </c>
      <c r="H47" s="105">
        <v>0.7</v>
      </c>
      <c r="I47" s="106" t="s">
        <v>29</v>
      </c>
      <c r="J47" s="106">
        <v>1</v>
      </c>
      <c r="K47" s="107" t="str">
        <f t="shared" si="23"/>
        <v>0 til 0</v>
      </c>
      <c r="L47" s="107" t="str">
        <f t="shared" ref="L47:L78" si="24">ROUND(H47*$S$5*$H47,0)&amp;" til "&amp;ROUND(J47*$S$5*$J47,0)</f>
        <v>0 til 0</v>
      </c>
      <c r="M47" s="108">
        <f t="shared" ref="M47:M75" si="25">IF((H47*$S$5*$H47)=0,0,((2.8/(H47*$S$5*$H47))^(1/3)*500/86400))</f>
        <v>0</v>
      </c>
      <c r="N47" s="108" t="s">
        <v>29</v>
      </c>
      <c r="O47" s="109">
        <f t="shared" ref="O47:O75" si="26">IF((J47*$S$5*$H47)=0,0,((2.8/(J47*$S$5*$J47))^(1/3)*500/86400))</f>
        <v>0</v>
      </c>
      <c r="P47" s="97" t="s">
        <v>139</v>
      </c>
    </row>
    <row r="48" spans="1:23" x14ac:dyDescent="0.25">
      <c r="B48" s="58" t="s">
        <v>97</v>
      </c>
      <c r="C48" s="84" t="s">
        <v>5</v>
      </c>
      <c r="D48" s="78" t="s">
        <v>114</v>
      </c>
      <c r="E48" s="73" t="s">
        <v>140</v>
      </c>
      <c r="F48" s="73" t="s">
        <v>21</v>
      </c>
      <c r="G48" s="77" t="s">
        <v>118</v>
      </c>
      <c r="H48" s="63">
        <v>0.7</v>
      </c>
      <c r="I48" s="64" t="s">
        <v>29</v>
      </c>
      <c r="J48" s="64">
        <v>0.8</v>
      </c>
      <c r="K48" s="65" t="str">
        <f t="shared" si="23"/>
        <v>0 til 0</v>
      </c>
      <c r="L48" s="65" t="str">
        <f t="shared" si="24"/>
        <v>0 til 0</v>
      </c>
      <c r="M48" s="66">
        <f t="shared" si="25"/>
        <v>0</v>
      </c>
      <c r="N48" s="66" t="s">
        <v>29</v>
      </c>
      <c r="O48" s="67">
        <f t="shared" si="26"/>
        <v>0</v>
      </c>
      <c r="P48" s="80"/>
    </row>
    <row r="49" spans="2:16" x14ac:dyDescent="0.25">
      <c r="B49" s="16"/>
      <c r="C49" s="69" t="s">
        <v>15</v>
      </c>
      <c r="D49" s="70" t="s">
        <v>19</v>
      </c>
      <c r="E49" s="54" t="s">
        <v>128</v>
      </c>
      <c r="F49" s="54" t="s">
        <v>22</v>
      </c>
      <c r="G49" s="55" t="s">
        <v>133</v>
      </c>
      <c r="H49" s="25">
        <v>0.85</v>
      </c>
      <c r="I49" s="26" t="s">
        <v>29</v>
      </c>
      <c r="J49" s="26">
        <v>0.9</v>
      </c>
      <c r="K49" s="20" t="str">
        <f t="shared" ref="K49:K51" si="27">ROUND((IF(H49&lt;100%,H49*$U$5+$T$5,$R$5)),0)&amp;" til "&amp;ROUND((IF(J49&lt;100%,J49*$U$5+$T$5,$R$5)),0)</f>
        <v>0 til 0</v>
      </c>
      <c r="L49" s="20" t="str">
        <f t="shared" si="24"/>
        <v>0 til 0</v>
      </c>
      <c r="M49" s="28">
        <f t="shared" si="25"/>
        <v>0</v>
      </c>
      <c r="N49" s="28" t="s">
        <v>29</v>
      </c>
      <c r="O49" s="27">
        <f t="shared" si="26"/>
        <v>0</v>
      </c>
      <c r="P49" s="56"/>
    </row>
    <row r="50" spans="2:16" ht="60" x14ac:dyDescent="0.25">
      <c r="B50" s="74"/>
      <c r="C50" s="87" t="s">
        <v>23</v>
      </c>
      <c r="D50" s="62" t="s">
        <v>124</v>
      </c>
      <c r="E50" s="88" t="s">
        <v>121</v>
      </c>
      <c r="F50" s="57" t="s">
        <v>21</v>
      </c>
      <c r="G50" s="89" t="s">
        <v>138</v>
      </c>
      <c r="H50" s="68">
        <v>0.7</v>
      </c>
      <c r="I50" s="52" t="s">
        <v>29</v>
      </c>
      <c r="J50" s="52">
        <v>1</v>
      </c>
      <c r="K50" s="15" t="str">
        <f t="shared" si="27"/>
        <v>0 til 0</v>
      </c>
      <c r="L50" s="15" t="str">
        <f t="shared" si="24"/>
        <v>0 til 0</v>
      </c>
      <c r="M50" s="53">
        <f t="shared" si="25"/>
        <v>0</v>
      </c>
      <c r="N50" s="53" t="s">
        <v>29</v>
      </c>
      <c r="O50" s="30">
        <f t="shared" si="26"/>
        <v>0</v>
      </c>
      <c r="P50" s="76" t="s">
        <v>139</v>
      </c>
    </row>
    <row r="51" spans="2:16" x14ac:dyDescent="0.25">
      <c r="B51" s="113" t="s">
        <v>98</v>
      </c>
      <c r="C51" s="112" t="s">
        <v>5</v>
      </c>
      <c r="D51" s="114" t="s">
        <v>114</v>
      </c>
      <c r="E51" s="115" t="s">
        <v>141</v>
      </c>
      <c r="F51" s="115" t="s">
        <v>21</v>
      </c>
      <c r="G51" s="116" t="s">
        <v>118</v>
      </c>
      <c r="H51" s="117">
        <v>0.7</v>
      </c>
      <c r="I51" s="118" t="s">
        <v>29</v>
      </c>
      <c r="J51" s="118">
        <v>0.8</v>
      </c>
      <c r="K51" s="119" t="str">
        <f t="shared" si="27"/>
        <v>0 til 0</v>
      </c>
      <c r="L51" s="119" t="str">
        <f t="shared" si="24"/>
        <v>0 til 0</v>
      </c>
      <c r="M51" s="120">
        <f t="shared" si="25"/>
        <v>0</v>
      </c>
      <c r="N51" s="120" t="s">
        <v>29</v>
      </c>
      <c r="O51" s="121">
        <f t="shared" si="26"/>
        <v>0</v>
      </c>
      <c r="P51" s="138"/>
    </row>
    <row r="52" spans="2:16" x14ac:dyDescent="0.25">
      <c r="B52" s="2"/>
      <c r="C52" s="59" t="s">
        <v>15</v>
      </c>
      <c r="D52" s="60" t="s">
        <v>19</v>
      </c>
      <c r="E52" s="8" t="s">
        <v>142</v>
      </c>
      <c r="F52" s="8" t="s">
        <v>22</v>
      </c>
      <c r="G52" s="51">
        <v>30</v>
      </c>
      <c r="H52" s="7">
        <v>0.85</v>
      </c>
      <c r="I52" s="24" t="s">
        <v>29</v>
      </c>
      <c r="J52" s="24">
        <v>0.9</v>
      </c>
      <c r="K52" s="9" t="str">
        <f t="shared" ref="K52:K54" si="28">ROUND((IF(H52&lt;100%,H52*$U$5+$T$5,$R$5)),0)&amp;" til "&amp;ROUND((IF(J52&lt;100%,J52*$U$5+$T$5,$R$5)),0)</f>
        <v>0 til 0</v>
      </c>
      <c r="L52" s="9" t="str">
        <f t="shared" si="24"/>
        <v>0 til 0</v>
      </c>
      <c r="M52" s="29">
        <f t="shared" si="25"/>
        <v>0</v>
      </c>
      <c r="N52" s="29" t="s">
        <v>29</v>
      </c>
      <c r="O52" s="10">
        <f t="shared" si="26"/>
        <v>0</v>
      </c>
      <c r="P52" s="75"/>
    </row>
    <row r="53" spans="2:16" ht="59.25" customHeight="1" x14ac:dyDescent="0.25">
      <c r="B53" s="17"/>
      <c r="C53" s="100" t="s">
        <v>23</v>
      </c>
      <c r="D53" s="101" t="s">
        <v>124</v>
      </c>
      <c r="E53" s="102" t="s">
        <v>144</v>
      </c>
      <c r="F53" s="103" t="s">
        <v>21</v>
      </c>
      <c r="G53" s="104" t="s">
        <v>143</v>
      </c>
      <c r="H53" s="105">
        <v>0.7</v>
      </c>
      <c r="I53" s="106" t="s">
        <v>29</v>
      </c>
      <c r="J53" s="106">
        <v>1</v>
      </c>
      <c r="K53" s="107" t="str">
        <f t="shared" si="28"/>
        <v>0 til 0</v>
      </c>
      <c r="L53" s="107" t="str">
        <f t="shared" si="24"/>
        <v>0 til 0</v>
      </c>
      <c r="M53" s="108">
        <f t="shared" si="25"/>
        <v>0</v>
      </c>
      <c r="N53" s="108" t="s">
        <v>29</v>
      </c>
      <c r="O53" s="109">
        <f t="shared" si="26"/>
        <v>0</v>
      </c>
      <c r="P53" s="97" t="s">
        <v>145</v>
      </c>
    </row>
    <row r="54" spans="2:16" x14ac:dyDescent="0.25">
      <c r="B54" s="58" t="s">
        <v>89</v>
      </c>
      <c r="C54" s="84" t="s">
        <v>5</v>
      </c>
      <c r="D54" s="78" t="s">
        <v>114</v>
      </c>
      <c r="E54" s="73" t="s">
        <v>146</v>
      </c>
      <c r="F54" s="73" t="s">
        <v>21</v>
      </c>
      <c r="G54" s="77" t="s">
        <v>147</v>
      </c>
      <c r="H54" s="63">
        <v>0.7</v>
      </c>
      <c r="I54" s="64" t="s">
        <v>29</v>
      </c>
      <c r="J54" s="64">
        <v>0.8</v>
      </c>
      <c r="K54" s="65" t="str">
        <f t="shared" si="28"/>
        <v>0 til 0</v>
      </c>
      <c r="L54" s="65" t="str">
        <f t="shared" si="24"/>
        <v>0 til 0</v>
      </c>
      <c r="M54" s="66">
        <f t="shared" si="25"/>
        <v>0</v>
      </c>
      <c r="N54" s="66" t="s">
        <v>29</v>
      </c>
      <c r="O54" s="67">
        <f t="shared" si="26"/>
        <v>0</v>
      </c>
      <c r="P54" s="80"/>
    </row>
    <row r="55" spans="2:16" x14ac:dyDescent="0.25">
      <c r="B55" s="16"/>
      <c r="C55" s="69" t="s">
        <v>15</v>
      </c>
      <c r="D55" s="70" t="s">
        <v>19</v>
      </c>
      <c r="E55" s="54" t="s">
        <v>148</v>
      </c>
      <c r="F55" s="54" t="s">
        <v>22</v>
      </c>
      <c r="G55" s="55">
        <v>30</v>
      </c>
      <c r="H55" s="25">
        <v>0.85</v>
      </c>
      <c r="I55" s="26" t="s">
        <v>29</v>
      </c>
      <c r="J55" s="26">
        <v>0.9</v>
      </c>
      <c r="K55" s="20" t="str">
        <f t="shared" ref="K55:K57" si="29">ROUND((IF(H55&lt;100%,H55*$U$5+$T$5,$R$5)),0)&amp;" til "&amp;ROUND((IF(J55&lt;100%,J55*$U$5+$T$5,$R$5)),0)</f>
        <v>0 til 0</v>
      </c>
      <c r="L55" s="20" t="str">
        <f t="shared" si="24"/>
        <v>0 til 0</v>
      </c>
      <c r="M55" s="28">
        <f t="shared" si="25"/>
        <v>0</v>
      </c>
      <c r="N55" s="28" t="s">
        <v>29</v>
      </c>
      <c r="O55" s="27">
        <f t="shared" si="26"/>
        <v>0</v>
      </c>
      <c r="P55" s="56"/>
    </row>
    <row r="56" spans="2:16" ht="60" x14ac:dyDescent="0.25">
      <c r="B56" s="2"/>
      <c r="C56" s="87" t="s">
        <v>23</v>
      </c>
      <c r="D56" s="62" t="s">
        <v>124</v>
      </c>
      <c r="E56" s="88" t="s">
        <v>121</v>
      </c>
      <c r="F56" s="57"/>
      <c r="G56" s="89" t="s">
        <v>143</v>
      </c>
      <c r="H56" s="68">
        <v>0.7</v>
      </c>
      <c r="I56" s="52" t="s">
        <v>29</v>
      </c>
      <c r="J56" s="52">
        <v>1</v>
      </c>
      <c r="K56" s="15" t="str">
        <f t="shared" si="29"/>
        <v>0 til 0</v>
      </c>
      <c r="L56" s="15" t="str">
        <f t="shared" si="24"/>
        <v>0 til 0</v>
      </c>
      <c r="M56" s="53">
        <f t="shared" si="25"/>
        <v>0</v>
      </c>
      <c r="N56" s="53" t="s">
        <v>29</v>
      </c>
      <c r="O56" s="30">
        <f t="shared" si="26"/>
        <v>0</v>
      </c>
      <c r="P56" s="76" t="s">
        <v>157</v>
      </c>
    </row>
    <row r="57" spans="2:16" x14ac:dyDescent="0.25">
      <c r="B57" s="113" t="s">
        <v>99</v>
      </c>
      <c r="C57" s="112" t="s">
        <v>5</v>
      </c>
      <c r="D57" s="114" t="s">
        <v>119</v>
      </c>
      <c r="E57" s="115" t="s">
        <v>146</v>
      </c>
      <c r="F57" s="115" t="s">
        <v>21</v>
      </c>
      <c r="G57" s="116" t="s">
        <v>147</v>
      </c>
      <c r="H57" s="117">
        <v>0.7</v>
      </c>
      <c r="I57" s="118" t="s">
        <v>29</v>
      </c>
      <c r="J57" s="118">
        <v>0.8</v>
      </c>
      <c r="K57" s="119" t="str">
        <f t="shared" si="29"/>
        <v>0 til 0</v>
      </c>
      <c r="L57" s="119" t="str">
        <f t="shared" si="24"/>
        <v>0 til 0</v>
      </c>
      <c r="M57" s="120">
        <f t="shared" si="25"/>
        <v>0</v>
      </c>
      <c r="N57" s="120" t="s">
        <v>29</v>
      </c>
      <c r="O57" s="121">
        <f t="shared" si="26"/>
        <v>0</v>
      </c>
      <c r="P57" s="140" t="s">
        <v>149</v>
      </c>
    </row>
    <row r="58" spans="2:16" x14ac:dyDescent="0.25">
      <c r="B58" s="2"/>
      <c r="C58" s="59" t="s">
        <v>15</v>
      </c>
      <c r="D58" s="60" t="s">
        <v>19</v>
      </c>
      <c r="E58" s="8" t="s">
        <v>150</v>
      </c>
      <c r="F58" s="8" t="s">
        <v>22</v>
      </c>
      <c r="G58" s="51">
        <v>30</v>
      </c>
      <c r="H58" s="7">
        <v>0.85</v>
      </c>
      <c r="I58" s="24" t="s">
        <v>29</v>
      </c>
      <c r="J58" s="24">
        <v>0.9</v>
      </c>
      <c r="K58" s="9" t="str">
        <f t="shared" ref="K58:K60" si="30">ROUND((IF(H58&lt;100%,H58*$U$5+$T$5,$R$5)),0)&amp;" til "&amp;ROUND((IF(J58&lt;100%,J58*$U$5+$T$5,$R$5)),0)</f>
        <v>0 til 0</v>
      </c>
      <c r="L58" s="9" t="str">
        <f t="shared" si="24"/>
        <v>0 til 0</v>
      </c>
      <c r="M58" s="29">
        <f t="shared" si="25"/>
        <v>0</v>
      </c>
      <c r="N58" s="29" t="s">
        <v>29</v>
      </c>
      <c r="O58" s="10">
        <f t="shared" si="26"/>
        <v>0</v>
      </c>
      <c r="P58" s="75"/>
    </row>
    <row r="59" spans="2:16" ht="60" x14ac:dyDescent="0.25">
      <c r="B59" s="16"/>
      <c r="C59" s="100" t="s">
        <v>23</v>
      </c>
      <c r="D59" s="101" t="s">
        <v>124</v>
      </c>
      <c r="E59" s="102" t="s">
        <v>121</v>
      </c>
      <c r="F59" s="103"/>
      <c r="G59" s="104" t="s">
        <v>143</v>
      </c>
      <c r="H59" s="105">
        <v>0.7</v>
      </c>
      <c r="I59" s="106" t="s">
        <v>29</v>
      </c>
      <c r="J59" s="106">
        <v>1</v>
      </c>
      <c r="K59" s="107" t="str">
        <f t="shared" si="30"/>
        <v>0 til 0</v>
      </c>
      <c r="L59" s="107" t="str">
        <f t="shared" si="24"/>
        <v>0 til 0</v>
      </c>
      <c r="M59" s="108">
        <f t="shared" si="25"/>
        <v>0</v>
      </c>
      <c r="N59" s="108" t="s">
        <v>29</v>
      </c>
      <c r="O59" s="109">
        <f t="shared" si="26"/>
        <v>0</v>
      </c>
      <c r="P59" s="97" t="s">
        <v>157</v>
      </c>
    </row>
    <row r="60" spans="2:16" ht="45.75" customHeight="1" x14ac:dyDescent="0.25">
      <c r="B60" s="92" t="s">
        <v>100</v>
      </c>
      <c r="C60" s="84" t="s">
        <v>5</v>
      </c>
      <c r="D60" s="78" t="s">
        <v>119</v>
      </c>
      <c r="E60" s="73" t="s">
        <v>151</v>
      </c>
      <c r="F60" s="73" t="s">
        <v>130</v>
      </c>
      <c r="G60" s="77" t="s">
        <v>152</v>
      </c>
      <c r="H60" s="63">
        <v>0.7</v>
      </c>
      <c r="I60" s="64" t="s">
        <v>29</v>
      </c>
      <c r="J60" s="64">
        <v>0.85</v>
      </c>
      <c r="K60" s="65" t="str">
        <f t="shared" si="30"/>
        <v>0 til 0</v>
      </c>
      <c r="L60" s="65" t="str">
        <f t="shared" si="24"/>
        <v>0 til 0</v>
      </c>
      <c r="M60" s="66">
        <f t="shared" si="25"/>
        <v>0</v>
      </c>
      <c r="N60" s="66" t="s">
        <v>29</v>
      </c>
      <c r="O60" s="67">
        <f t="shared" si="26"/>
        <v>0</v>
      </c>
      <c r="P60" s="141" t="s">
        <v>160</v>
      </c>
    </row>
    <row r="61" spans="2:16" ht="75" x14ac:dyDescent="0.25">
      <c r="B61" s="16"/>
      <c r="C61" s="69" t="s">
        <v>15</v>
      </c>
      <c r="D61" s="70" t="s">
        <v>19</v>
      </c>
      <c r="E61" s="54" t="s">
        <v>153</v>
      </c>
      <c r="F61" s="54" t="s">
        <v>21</v>
      </c>
      <c r="G61" s="55">
        <v>32</v>
      </c>
      <c r="H61" s="25">
        <v>0.9</v>
      </c>
      <c r="I61" s="26" t="s">
        <v>29</v>
      </c>
      <c r="J61" s="26">
        <v>0.97499999999999998</v>
      </c>
      <c r="K61" s="20" t="str">
        <f t="shared" ref="K61:K63" si="31">ROUND((IF(H61&lt;100%,H61*$U$5+$T$5,$R$5)),0)&amp;" til "&amp;ROUND((IF(J61&lt;100%,J61*$U$5+$T$5,$R$5)),0)</f>
        <v>0 til 0</v>
      </c>
      <c r="L61" s="20" t="str">
        <f t="shared" si="24"/>
        <v>0 til 0</v>
      </c>
      <c r="M61" s="28">
        <f t="shared" si="25"/>
        <v>0</v>
      </c>
      <c r="N61" s="28" t="s">
        <v>29</v>
      </c>
      <c r="O61" s="27">
        <f t="shared" si="26"/>
        <v>0</v>
      </c>
      <c r="P61" s="56" t="s">
        <v>161</v>
      </c>
    </row>
    <row r="62" spans="2:16" ht="45" x14ac:dyDescent="0.25">
      <c r="B62" s="2"/>
      <c r="C62" s="87" t="s">
        <v>23</v>
      </c>
      <c r="D62" s="62" t="s">
        <v>124</v>
      </c>
      <c r="E62" s="88" t="s">
        <v>159</v>
      </c>
      <c r="F62" s="57" t="s">
        <v>21</v>
      </c>
      <c r="G62" s="89" t="s">
        <v>143</v>
      </c>
      <c r="H62" s="68">
        <v>0.7</v>
      </c>
      <c r="I62" s="52" t="s">
        <v>29</v>
      </c>
      <c r="J62" s="52">
        <v>1</v>
      </c>
      <c r="K62" s="15" t="str">
        <f t="shared" si="31"/>
        <v>0 til 0</v>
      </c>
      <c r="L62" s="15" t="str">
        <f t="shared" si="24"/>
        <v>0 til 0</v>
      </c>
      <c r="M62" s="53">
        <f t="shared" si="25"/>
        <v>0</v>
      </c>
      <c r="N62" s="53" t="s">
        <v>29</v>
      </c>
      <c r="O62" s="30">
        <f t="shared" si="26"/>
        <v>0</v>
      </c>
      <c r="P62" s="76" t="s">
        <v>171</v>
      </c>
    </row>
    <row r="63" spans="2:16" ht="30" x14ac:dyDescent="0.25">
      <c r="B63" s="112" t="s">
        <v>101</v>
      </c>
      <c r="C63" s="112" t="s">
        <v>5</v>
      </c>
      <c r="D63" s="114" t="s">
        <v>119</v>
      </c>
      <c r="E63" s="115" t="s">
        <v>151</v>
      </c>
      <c r="F63" s="115" t="s">
        <v>130</v>
      </c>
      <c r="G63" s="116" t="s">
        <v>152</v>
      </c>
      <c r="H63" s="117">
        <v>0.7</v>
      </c>
      <c r="I63" s="118" t="s">
        <v>29</v>
      </c>
      <c r="J63" s="118">
        <v>0.85</v>
      </c>
      <c r="K63" s="119" t="str">
        <f t="shared" si="31"/>
        <v>0 til 0</v>
      </c>
      <c r="L63" s="119" t="str">
        <f t="shared" si="24"/>
        <v>0 til 0</v>
      </c>
      <c r="M63" s="120">
        <f t="shared" si="25"/>
        <v>0</v>
      </c>
      <c r="N63" s="120" t="s">
        <v>29</v>
      </c>
      <c r="O63" s="121">
        <f t="shared" si="26"/>
        <v>0</v>
      </c>
      <c r="P63" s="93" t="s">
        <v>160</v>
      </c>
    </row>
    <row r="64" spans="2:16" ht="76.5" customHeight="1" x14ac:dyDescent="0.25">
      <c r="B64" s="2"/>
      <c r="C64" s="59" t="s">
        <v>15</v>
      </c>
      <c r="D64" s="60" t="s">
        <v>19</v>
      </c>
      <c r="E64" s="8" t="s">
        <v>153</v>
      </c>
      <c r="F64" s="8" t="s">
        <v>21</v>
      </c>
      <c r="G64" s="51">
        <v>32</v>
      </c>
      <c r="H64" s="7">
        <v>0.9</v>
      </c>
      <c r="I64" s="24" t="s">
        <v>29</v>
      </c>
      <c r="J64" s="24">
        <v>0.97499999999999998</v>
      </c>
      <c r="K64" s="9" t="str">
        <f t="shared" ref="K64:K66" si="32">ROUND((IF(H64&lt;100%,H64*$U$5+$T$5,$R$5)),0)&amp;" til "&amp;ROUND((IF(J64&lt;100%,J64*$U$5+$T$5,$R$5)),0)</f>
        <v>0 til 0</v>
      </c>
      <c r="L64" s="9" t="str">
        <f t="shared" si="24"/>
        <v>0 til 0</v>
      </c>
      <c r="M64" s="29">
        <f t="shared" si="25"/>
        <v>0</v>
      </c>
      <c r="N64" s="29" t="s">
        <v>29</v>
      </c>
      <c r="O64" s="10">
        <f t="shared" si="26"/>
        <v>0</v>
      </c>
      <c r="P64" s="75" t="s">
        <v>163</v>
      </c>
    </row>
    <row r="65" spans="2:21" ht="45" x14ac:dyDescent="0.25">
      <c r="B65" s="16"/>
      <c r="C65" s="100" t="s">
        <v>23</v>
      </c>
      <c r="D65" s="101" t="s">
        <v>124</v>
      </c>
      <c r="E65" s="102" t="s">
        <v>159</v>
      </c>
      <c r="F65" s="103" t="s">
        <v>21</v>
      </c>
      <c r="G65" s="104" t="s">
        <v>143</v>
      </c>
      <c r="H65" s="105">
        <v>0.7</v>
      </c>
      <c r="I65" s="106" t="s">
        <v>29</v>
      </c>
      <c r="J65" s="106">
        <v>1</v>
      </c>
      <c r="K65" s="107" t="str">
        <f t="shared" si="32"/>
        <v>0 til 0</v>
      </c>
      <c r="L65" s="107" t="str">
        <f t="shared" si="24"/>
        <v>0 til 0</v>
      </c>
      <c r="M65" s="108">
        <f t="shared" si="25"/>
        <v>0</v>
      </c>
      <c r="N65" s="108" t="s">
        <v>29</v>
      </c>
      <c r="O65" s="109">
        <f t="shared" si="26"/>
        <v>0</v>
      </c>
      <c r="P65" s="97" t="s">
        <v>171</v>
      </c>
    </row>
    <row r="66" spans="2:21" ht="30" x14ac:dyDescent="0.25">
      <c r="B66" s="84" t="s">
        <v>102</v>
      </c>
      <c r="C66" s="84" t="s">
        <v>5</v>
      </c>
      <c r="D66" s="78" t="s">
        <v>119</v>
      </c>
      <c r="E66" s="73" t="s">
        <v>151</v>
      </c>
      <c r="F66" s="73" t="s">
        <v>130</v>
      </c>
      <c r="G66" s="77" t="s">
        <v>152</v>
      </c>
      <c r="H66" s="63">
        <v>0.7</v>
      </c>
      <c r="I66" s="64" t="s">
        <v>29</v>
      </c>
      <c r="J66" s="64">
        <v>0.85</v>
      </c>
      <c r="K66" s="65" t="str">
        <f t="shared" si="32"/>
        <v>0 til 0</v>
      </c>
      <c r="L66" s="65" t="str">
        <f t="shared" si="24"/>
        <v>0 til 0</v>
      </c>
      <c r="M66" s="66">
        <f t="shared" si="25"/>
        <v>0</v>
      </c>
      <c r="N66" s="66" t="s">
        <v>29</v>
      </c>
      <c r="O66" s="67">
        <f t="shared" si="26"/>
        <v>0</v>
      </c>
      <c r="P66" s="141" t="s">
        <v>160</v>
      </c>
    </row>
    <row r="67" spans="2:21" ht="60" x14ac:dyDescent="0.25">
      <c r="B67" s="16"/>
      <c r="C67" s="69" t="s">
        <v>15</v>
      </c>
      <c r="D67" s="70" t="s">
        <v>19</v>
      </c>
      <c r="E67" s="54" t="s">
        <v>78</v>
      </c>
      <c r="F67" s="54" t="s">
        <v>14</v>
      </c>
      <c r="G67" s="72" t="s">
        <v>164</v>
      </c>
      <c r="H67" s="25">
        <v>0.95</v>
      </c>
      <c r="I67" s="26" t="s">
        <v>29</v>
      </c>
      <c r="J67" s="26">
        <v>1.0249999999999999</v>
      </c>
      <c r="K67" s="20" t="str">
        <f t="shared" ref="K67:K68" si="33">ROUND((IF(H67&lt;100%,H67*$U$5+$T$5,$R$5)),0)&amp;" til "&amp;ROUND((IF(J67&lt;100%,J67*$U$5+$T$5,$R$5)),0)</f>
        <v>0 til 0</v>
      </c>
      <c r="L67" s="20" t="str">
        <f t="shared" si="24"/>
        <v>0 til 0</v>
      </c>
      <c r="M67" s="28">
        <f t="shared" si="25"/>
        <v>0</v>
      </c>
      <c r="N67" s="28" t="s">
        <v>29</v>
      </c>
      <c r="O67" s="27">
        <f t="shared" si="26"/>
        <v>0</v>
      </c>
      <c r="P67" s="56" t="s">
        <v>165</v>
      </c>
    </row>
    <row r="68" spans="2:21" ht="45" x14ac:dyDescent="0.25">
      <c r="B68" s="2"/>
      <c r="C68" s="87" t="s">
        <v>23</v>
      </c>
      <c r="D68" s="62" t="s">
        <v>124</v>
      </c>
      <c r="E68" s="88" t="s">
        <v>158</v>
      </c>
      <c r="F68" s="57" t="s">
        <v>21</v>
      </c>
      <c r="G68" s="89" t="s">
        <v>143</v>
      </c>
      <c r="H68" s="68">
        <v>0.7</v>
      </c>
      <c r="I68" s="52" t="s">
        <v>29</v>
      </c>
      <c r="J68" s="52">
        <v>1</v>
      </c>
      <c r="K68" s="15" t="str">
        <f t="shared" si="33"/>
        <v>0 til 0</v>
      </c>
      <c r="L68" s="15" t="str">
        <f t="shared" si="24"/>
        <v>0 til 0</v>
      </c>
      <c r="M68" s="53">
        <f t="shared" si="25"/>
        <v>0</v>
      </c>
      <c r="N68" s="53" t="s">
        <v>29</v>
      </c>
      <c r="O68" s="30">
        <f t="shared" si="26"/>
        <v>0</v>
      </c>
      <c r="P68" s="76" t="s">
        <v>172</v>
      </c>
    </row>
    <row r="69" spans="2:21" x14ac:dyDescent="0.25">
      <c r="B69" s="113" t="s">
        <v>103</v>
      </c>
      <c r="C69" s="112" t="s">
        <v>5</v>
      </c>
      <c r="D69" s="114" t="s">
        <v>10</v>
      </c>
      <c r="E69" s="115" t="s">
        <v>166</v>
      </c>
      <c r="F69" s="115" t="s">
        <v>167</v>
      </c>
      <c r="G69" s="116" t="s">
        <v>137</v>
      </c>
      <c r="H69" s="117">
        <v>0.85</v>
      </c>
      <c r="I69" s="118" t="s">
        <v>29</v>
      </c>
      <c r="J69" s="118">
        <v>0.9</v>
      </c>
      <c r="K69" s="119" t="str">
        <f t="shared" ref="K69:K71" si="34">ROUND((IF(H69&lt;100%,H69*$U$5+$T$5,$R$5)),0)&amp;" til "&amp;ROUND((IF(J69&lt;100%,J69*$U$5+$T$5,$R$5)),0)</f>
        <v>0 til 0</v>
      </c>
      <c r="L69" s="119" t="str">
        <f t="shared" si="24"/>
        <v>0 til 0</v>
      </c>
      <c r="M69" s="120">
        <f t="shared" si="25"/>
        <v>0</v>
      </c>
      <c r="N69" s="120" t="s">
        <v>29</v>
      </c>
      <c r="O69" s="121">
        <f t="shared" si="26"/>
        <v>0</v>
      </c>
      <c r="P69" s="138"/>
    </row>
    <row r="70" spans="2:21" ht="60" x14ac:dyDescent="0.25">
      <c r="B70" s="2"/>
      <c r="C70" s="59" t="s">
        <v>15</v>
      </c>
      <c r="D70" s="60" t="s">
        <v>81</v>
      </c>
      <c r="E70" s="8" t="s">
        <v>80</v>
      </c>
      <c r="F70" s="8" t="s">
        <v>168</v>
      </c>
      <c r="G70" s="51" t="s">
        <v>169</v>
      </c>
      <c r="H70" s="7">
        <v>0.97499999999999998</v>
      </c>
      <c r="I70" s="24" t="s">
        <v>29</v>
      </c>
      <c r="J70" s="24">
        <v>1.05</v>
      </c>
      <c r="K70" s="9" t="str">
        <f t="shared" si="34"/>
        <v>0 til 0</v>
      </c>
      <c r="L70" s="9" t="str">
        <f t="shared" si="24"/>
        <v>0 til 0</v>
      </c>
      <c r="M70" s="29">
        <f t="shared" si="25"/>
        <v>0</v>
      </c>
      <c r="N70" s="29" t="s">
        <v>29</v>
      </c>
      <c r="O70" s="10">
        <f t="shared" si="26"/>
        <v>0</v>
      </c>
      <c r="P70" s="75" t="s">
        <v>170</v>
      </c>
    </row>
    <row r="71" spans="2:21" ht="45" x14ac:dyDescent="0.25">
      <c r="B71" s="16"/>
      <c r="C71" s="100" t="s">
        <v>23</v>
      </c>
      <c r="D71" s="101" t="s">
        <v>124</v>
      </c>
      <c r="E71" s="102" t="s">
        <v>177</v>
      </c>
      <c r="F71" s="103" t="s">
        <v>21</v>
      </c>
      <c r="G71" s="104" t="s">
        <v>143</v>
      </c>
      <c r="H71" s="105">
        <v>0.7</v>
      </c>
      <c r="I71" s="106" t="s">
        <v>29</v>
      </c>
      <c r="J71" s="106">
        <v>1</v>
      </c>
      <c r="K71" s="107" t="str">
        <f t="shared" si="34"/>
        <v>0 til 0</v>
      </c>
      <c r="L71" s="107" t="str">
        <f t="shared" si="24"/>
        <v>0 til 0</v>
      </c>
      <c r="M71" s="108">
        <f t="shared" si="25"/>
        <v>0</v>
      </c>
      <c r="N71" s="108" t="s">
        <v>29</v>
      </c>
      <c r="O71" s="109">
        <f t="shared" si="26"/>
        <v>0</v>
      </c>
      <c r="P71" s="97" t="s">
        <v>178</v>
      </c>
    </row>
    <row r="72" spans="2:21" x14ac:dyDescent="0.25">
      <c r="B72" s="58" t="s">
        <v>104</v>
      </c>
      <c r="C72" s="84" t="s">
        <v>5</v>
      </c>
      <c r="D72" s="78" t="s">
        <v>10</v>
      </c>
      <c r="E72" s="73" t="s">
        <v>174</v>
      </c>
      <c r="F72" s="73" t="s">
        <v>167</v>
      </c>
      <c r="G72" s="77" t="s">
        <v>137</v>
      </c>
      <c r="H72" s="63">
        <v>0.85</v>
      </c>
      <c r="I72" s="64" t="s">
        <v>29</v>
      </c>
      <c r="J72" s="64">
        <v>0.9</v>
      </c>
      <c r="K72" s="65" t="str">
        <f t="shared" ref="K72:K75" si="35">ROUND((IF(H72&lt;100%,H72*$U$5+$T$5,$R$5)),0)&amp;" til "&amp;ROUND((IF(J72&lt;100%,J72*$U$5+$T$5,$R$5)),0)</f>
        <v>0 til 0</v>
      </c>
      <c r="L72" s="65" t="str">
        <f t="shared" si="24"/>
        <v>0 til 0</v>
      </c>
      <c r="M72" s="66">
        <f t="shared" si="25"/>
        <v>0</v>
      </c>
      <c r="N72" s="66" t="s">
        <v>29</v>
      </c>
      <c r="O72" s="67">
        <f t="shared" si="26"/>
        <v>0</v>
      </c>
      <c r="P72" s="80"/>
    </row>
    <row r="73" spans="2:21" ht="60" x14ac:dyDescent="0.25">
      <c r="B73" s="16"/>
      <c r="C73" s="69" t="s">
        <v>15</v>
      </c>
      <c r="D73" s="70" t="s">
        <v>81</v>
      </c>
      <c r="E73" s="54" t="s">
        <v>175</v>
      </c>
      <c r="F73" s="54" t="s">
        <v>168</v>
      </c>
      <c r="G73" s="55" t="s">
        <v>169</v>
      </c>
      <c r="H73" s="25">
        <v>0.95</v>
      </c>
      <c r="I73" s="26" t="s">
        <v>29</v>
      </c>
      <c r="J73" s="26">
        <v>1.05</v>
      </c>
      <c r="K73" s="20" t="str">
        <f t="shared" si="35"/>
        <v>0 til 0</v>
      </c>
      <c r="L73" s="20" t="str">
        <f t="shared" si="24"/>
        <v>0 til 0</v>
      </c>
      <c r="M73" s="28">
        <f t="shared" si="25"/>
        <v>0</v>
      </c>
      <c r="N73" s="28" t="s">
        <v>29</v>
      </c>
      <c r="O73" s="27">
        <f t="shared" si="26"/>
        <v>0</v>
      </c>
      <c r="P73" s="56" t="s">
        <v>170</v>
      </c>
    </row>
    <row r="74" spans="2:21" x14ac:dyDescent="0.25">
      <c r="B74" s="16"/>
      <c r="C74" s="69"/>
      <c r="D74" s="70" t="s">
        <v>10</v>
      </c>
      <c r="E74" s="54" t="s">
        <v>176</v>
      </c>
      <c r="F74" s="54"/>
      <c r="G74" s="55">
        <v>20</v>
      </c>
      <c r="H74" s="25">
        <v>0.6</v>
      </c>
      <c r="I74" s="26" t="s">
        <v>29</v>
      </c>
      <c r="J74" s="26">
        <v>0.7</v>
      </c>
      <c r="K74" s="20" t="str">
        <f t="shared" si="35"/>
        <v>0 til 0</v>
      </c>
      <c r="L74" s="20" t="str">
        <f t="shared" si="24"/>
        <v>0 til 0</v>
      </c>
      <c r="M74" s="28">
        <f t="shared" si="25"/>
        <v>0</v>
      </c>
      <c r="N74" s="28" t="s">
        <v>29</v>
      </c>
      <c r="O74" s="27">
        <f t="shared" si="26"/>
        <v>0</v>
      </c>
      <c r="P74" s="56"/>
    </row>
    <row r="75" spans="2:21" ht="30" x14ac:dyDescent="0.35">
      <c r="B75" s="2"/>
      <c r="C75" s="129" t="s">
        <v>112</v>
      </c>
      <c r="D75" s="91" t="s">
        <v>154</v>
      </c>
      <c r="E75" s="8" t="s">
        <v>173</v>
      </c>
      <c r="F75" s="8" t="s">
        <v>21</v>
      </c>
      <c r="G75" s="51" t="s">
        <v>155</v>
      </c>
      <c r="H75" s="68">
        <v>1</v>
      </c>
      <c r="I75" s="52" t="s">
        <v>29</v>
      </c>
      <c r="J75" s="52">
        <v>1.05</v>
      </c>
      <c r="K75" s="15" t="str">
        <f t="shared" si="35"/>
        <v>0 til 0</v>
      </c>
      <c r="L75" s="15" t="str">
        <f t="shared" si="24"/>
        <v>0 til 0</v>
      </c>
      <c r="M75" s="53">
        <f t="shared" si="25"/>
        <v>0</v>
      </c>
      <c r="N75" s="53" t="s">
        <v>29</v>
      </c>
      <c r="O75" s="30">
        <f t="shared" si="26"/>
        <v>0</v>
      </c>
      <c r="P75" s="132" t="s">
        <v>184</v>
      </c>
      <c r="R75" s="23" t="s">
        <v>72</v>
      </c>
      <c r="S75" s="23" t="s">
        <v>28</v>
      </c>
      <c r="T75" s="23" t="s">
        <v>73</v>
      </c>
      <c r="U75" s="47" t="s">
        <v>74</v>
      </c>
    </row>
    <row r="76" spans="2:21" ht="30" x14ac:dyDescent="0.25">
      <c r="B76" s="112" t="s">
        <v>105</v>
      </c>
      <c r="C76" s="112" t="s">
        <v>5</v>
      </c>
      <c r="D76" s="114" t="s">
        <v>119</v>
      </c>
      <c r="E76" s="115" t="s">
        <v>151</v>
      </c>
      <c r="F76" s="115" t="s">
        <v>130</v>
      </c>
      <c r="G76" s="116" t="s">
        <v>152</v>
      </c>
      <c r="H76" s="25">
        <v>0.75</v>
      </c>
      <c r="I76" s="26" t="s">
        <v>29</v>
      </c>
      <c r="J76" s="26">
        <v>0.85</v>
      </c>
      <c r="K76" s="20" t="str">
        <f t="shared" ref="K76:K88" si="36">ROUND((IF(H76&lt;100%,H76*$U$76+$T$76,$R$76)),0)&amp;" til "&amp;ROUND((IF(J76&lt;100%,J76*$U$76+$T$76,$R$76)),0)</f>
        <v>0 til 0</v>
      </c>
      <c r="L76" s="20" t="str">
        <f t="shared" si="24"/>
        <v>0 til 0</v>
      </c>
      <c r="M76" s="28">
        <f t="shared" ref="M76:M85" si="37">IF((H76*$S$76*$H76)=0,0,((2.8/(H76*$S$76*$H76))^(1/3)*500/86400))</f>
        <v>0</v>
      </c>
      <c r="N76" s="28" t="s">
        <v>29</v>
      </c>
      <c r="O76" s="27">
        <f t="shared" ref="O76:O85" si="38">IF((J76*$S$76*$H76)=0,0,((2.8/(J76*$S$76*$J76))^(1/3)*500/86400))</f>
        <v>0</v>
      </c>
      <c r="P76" s="93" t="s">
        <v>160</v>
      </c>
      <c r="R76" s="22"/>
      <c r="S76" s="22"/>
      <c r="T76" s="22"/>
      <c r="U76" s="48">
        <f>R76-T76</f>
        <v>0</v>
      </c>
    </row>
    <row r="77" spans="2:21" ht="30" customHeight="1" x14ac:dyDescent="0.25">
      <c r="B77" s="2"/>
      <c r="C77" s="59" t="s">
        <v>15</v>
      </c>
      <c r="D77" s="60" t="s">
        <v>19</v>
      </c>
      <c r="E77" s="8" t="s">
        <v>78</v>
      </c>
      <c r="F77" s="8" t="s">
        <v>14</v>
      </c>
      <c r="G77" s="61" t="s">
        <v>164</v>
      </c>
      <c r="H77" s="7">
        <v>0.95</v>
      </c>
      <c r="I77" s="24" t="s">
        <v>29</v>
      </c>
      <c r="J77" s="24">
        <v>1.0249999999999999</v>
      </c>
      <c r="K77" s="9" t="str">
        <f t="shared" si="36"/>
        <v>0 til 0</v>
      </c>
      <c r="L77" s="9" t="str">
        <f t="shared" si="24"/>
        <v>0 til 0</v>
      </c>
      <c r="M77" s="29">
        <f t="shared" si="37"/>
        <v>0</v>
      </c>
      <c r="N77" s="29" t="s">
        <v>29</v>
      </c>
      <c r="O77" s="10">
        <f t="shared" si="38"/>
        <v>0</v>
      </c>
      <c r="P77" s="75" t="s">
        <v>165</v>
      </c>
      <c r="R77" s="154" t="s">
        <v>185</v>
      </c>
      <c r="S77" s="154" t="s">
        <v>185</v>
      </c>
      <c r="T77" s="160" t="s">
        <v>76</v>
      </c>
      <c r="U77" s="160" t="s">
        <v>77</v>
      </c>
    </row>
    <row r="78" spans="2:21" ht="45" x14ac:dyDescent="0.25">
      <c r="B78" s="16"/>
      <c r="C78" s="69" t="s">
        <v>18</v>
      </c>
      <c r="D78" s="90" t="s">
        <v>154</v>
      </c>
      <c r="E78" s="54" t="s">
        <v>179</v>
      </c>
      <c r="F78" s="54" t="s">
        <v>21</v>
      </c>
      <c r="G78" s="55" t="s">
        <v>155</v>
      </c>
      <c r="H78" s="25">
        <v>1.1499999999999999</v>
      </c>
      <c r="I78" s="26" t="s">
        <v>29</v>
      </c>
      <c r="J78" s="26">
        <v>1.35</v>
      </c>
      <c r="K78" s="20" t="str">
        <f t="shared" si="36"/>
        <v>0 til 0</v>
      </c>
      <c r="L78" s="20" t="str">
        <f t="shared" si="24"/>
        <v>0 til 0</v>
      </c>
      <c r="M78" s="28">
        <f t="shared" si="37"/>
        <v>0</v>
      </c>
      <c r="N78" s="28" t="s">
        <v>29</v>
      </c>
      <c r="O78" s="27">
        <f t="shared" si="38"/>
        <v>0</v>
      </c>
      <c r="P78" s="142" t="s">
        <v>162</v>
      </c>
      <c r="R78" s="2"/>
      <c r="S78" s="2"/>
      <c r="T78" s="161"/>
      <c r="U78" s="161"/>
    </row>
    <row r="79" spans="2:21" x14ac:dyDescent="0.25">
      <c r="B79" s="17"/>
      <c r="C79" s="17"/>
      <c r="D79" s="126" t="s">
        <v>10</v>
      </c>
      <c r="E79" s="102" t="s">
        <v>156</v>
      </c>
      <c r="F79" s="103" t="s">
        <v>22</v>
      </c>
      <c r="G79" s="125">
        <v>20</v>
      </c>
      <c r="H79" s="105">
        <v>0.65</v>
      </c>
      <c r="I79" s="106" t="s">
        <v>29</v>
      </c>
      <c r="J79" s="106">
        <v>0.7</v>
      </c>
      <c r="K79" s="107" t="str">
        <f t="shared" si="36"/>
        <v>0 til 0</v>
      </c>
      <c r="L79" s="107" t="str">
        <f t="shared" ref="L79:L86" si="39">ROUND(H79*$S$5*$H79,0)&amp;" til "&amp;ROUND(J79*$S$5*$J79,0)</f>
        <v>0 til 0</v>
      </c>
      <c r="M79" s="108">
        <f t="shared" si="37"/>
        <v>0</v>
      </c>
      <c r="N79" s="108" t="s">
        <v>29</v>
      </c>
      <c r="O79" s="109">
        <f t="shared" si="38"/>
        <v>0</v>
      </c>
      <c r="P79" s="100"/>
      <c r="R79" s="2"/>
      <c r="S79" s="2"/>
      <c r="T79" s="162"/>
      <c r="U79" s="162"/>
    </row>
    <row r="80" spans="2:21" x14ac:dyDescent="0.25">
      <c r="B80" s="111" t="s">
        <v>106</v>
      </c>
      <c r="C80" s="59" t="s">
        <v>5</v>
      </c>
      <c r="D80" s="60" t="s">
        <v>10</v>
      </c>
      <c r="E80" s="8" t="s">
        <v>166</v>
      </c>
      <c r="F80" s="8" t="s">
        <v>167</v>
      </c>
      <c r="G80" s="51" t="s">
        <v>137</v>
      </c>
      <c r="H80" s="7">
        <v>0.7</v>
      </c>
      <c r="I80" s="24" t="s">
        <v>29</v>
      </c>
      <c r="J80" s="24">
        <v>0.77500000000000002</v>
      </c>
      <c r="K80" s="9" t="str">
        <f t="shared" si="36"/>
        <v>0 til 0</v>
      </c>
      <c r="L80" s="9" t="str">
        <f t="shared" si="39"/>
        <v>0 til 0</v>
      </c>
      <c r="M80" s="29">
        <f t="shared" si="37"/>
        <v>0</v>
      </c>
      <c r="N80" s="29" t="s">
        <v>29</v>
      </c>
      <c r="O80" s="10">
        <f t="shared" si="38"/>
        <v>0</v>
      </c>
      <c r="P80" s="80"/>
    </row>
    <row r="81" spans="2:21" ht="60" x14ac:dyDescent="0.25">
      <c r="B81" s="16"/>
      <c r="C81" s="69" t="s">
        <v>15</v>
      </c>
      <c r="D81" s="70" t="s">
        <v>81</v>
      </c>
      <c r="E81" s="54" t="s">
        <v>80</v>
      </c>
      <c r="F81" s="54" t="s">
        <v>168</v>
      </c>
      <c r="G81" s="55" t="s">
        <v>169</v>
      </c>
      <c r="H81" s="25">
        <v>0.97499999999999998</v>
      </c>
      <c r="I81" s="26" t="s">
        <v>29</v>
      </c>
      <c r="J81" s="26">
        <v>1.05</v>
      </c>
      <c r="K81" s="20" t="str">
        <f t="shared" si="36"/>
        <v>0 til 0</v>
      </c>
      <c r="L81" s="20" t="str">
        <f t="shared" si="39"/>
        <v>0 til 0</v>
      </c>
      <c r="M81" s="28">
        <f t="shared" si="37"/>
        <v>0</v>
      </c>
      <c r="N81" s="28" t="s">
        <v>29</v>
      </c>
      <c r="O81" s="27">
        <f t="shared" si="38"/>
        <v>0</v>
      </c>
      <c r="P81" s="56" t="s">
        <v>170</v>
      </c>
    </row>
    <row r="82" spans="2:21" ht="45" x14ac:dyDescent="0.25">
      <c r="B82" s="74"/>
      <c r="C82" s="87" t="s">
        <v>18</v>
      </c>
      <c r="D82" s="130" t="s">
        <v>154</v>
      </c>
      <c r="E82" s="57" t="s">
        <v>180</v>
      </c>
      <c r="F82" s="57" t="s">
        <v>22</v>
      </c>
      <c r="G82" s="131" t="s">
        <v>181</v>
      </c>
      <c r="H82" s="68">
        <v>1.05</v>
      </c>
      <c r="I82" s="52" t="s">
        <v>29</v>
      </c>
      <c r="J82" s="52">
        <v>1.1499999999999999</v>
      </c>
      <c r="K82" s="15" t="str">
        <f t="shared" si="36"/>
        <v>0 til 0</v>
      </c>
      <c r="L82" s="15" t="str">
        <f t="shared" si="39"/>
        <v>0 til 0</v>
      </c>
      <c r="M82" s="53">
        <f t="shared" si="37"/>
        <v>0</v>
      </c>
      <c r="N82" s="53" t="s">
        <v>29</v>
      </c>
      <c r="O82" s="30">
        <f t="shared" si="38"/>
        <v>0</v>
      </c>
      <c r="P82" s="132" t="s">
        <v>182</v>
      </c>
    </row>
    <row r="83" spans="2:21" x14ac:dyDescent="0.25">
      <c r="B83" s="110" t="s">
        <v>107</v>
      </c>
      <c r="C83" s="69" t="s">
        <v>5</v>
      </c>
      <c r="D83" s="70" t="s">
        <v>10</v>
      </c>
      <c r="E83" s="54" t="s">
        <v>174</v>
      </c>
      <c r="F83" s="54" t="s">
        <v>167</v>
      </c>
      <c r="G83" s="55" t="s">
        <v>137</v>
      </c>
      <c r="H83" s="25">
        <v>0.85</v>
      </c>
      <c r="I83" s="26" t="s">
        <v>29</v>
      </c>
      <c r="J83" s="26">
        <v>0.9</v>
      </c>
      <c r="K83" s="20" t="str">
        <f t="shared" si="36"/>
        <v>0 til 0</v>
      </c>
      <c r="L83" s="20" t="str">
        <f t="shared" si="39"/>
        <v>0 til 0</v>
      </c>
      <c r="M83" s="28">
        <f t="shared" si="37"/>
        <v>0</v>
      </c>
      <c r="N83" s="28" t="s">
        <v>29</v>
      </c>
      <c r="O83" s="27">
        <f t="shared" si="38"/>
        <v>0</v>
      </c>
      <c r="P83" s="138"/>
    </row>
    <row r="84" spans="2:21" ht="60" x14ac:dyDescent="0.25">
      <c r="B84" s="2"/>
      <c r="C84" s="59" t="s">
        <v>15</v>
      </c>
      <c r="D84" s="60" t="s">
        <v>81</v>
      </c>
      <c r="E84" s="8" t="s">
        <v>175</v>
      </c>
      <c r="F84" s="8" t="s">
        <v>168</v>
      </c>
      <c r="G84" s="51" t="s">
        <v>169</v>
      </c>
      <c r="H84" s="7">
        <v>0.95</v>
      </c>
      <c r="I84" s="24" t="s">
        <v>29</v>
      </c>
      <c r="J84" s="24">
        <v>1.05</v>
      </c>
      <c r="K84" s="9" t="str">
        <f t="shared" si="36"/>
        <v>0 til 0</v>
      </c>
      <c r="L84" s="9" t="str">
        <f t="shared" si="39"/>
        <v>0 til 0</v>
      </c>
      <c r="M84" s="29">
        <f t="shared" si="37"/>
        <v>0</v>
      </c>
      <c r="N84" s="29" t="s">
        <v>29</v>
      </c>
      <c r="O84" s="10">
        <f t="shared" si="38"/>
        <v>0</v>
      </c>
      <c r="P84" s="75" t="s">
        <v>170</v>
      </c>
    </row>
    <row r="85" spans="2:21" x14ac:dyDescent="0.25">
      <c r="B85" s="16"/>
      <c r="C85" s="69"/>
      <c r="D85" s="70" t="s">
        <v>10</v>
      </c>
      <c r="E85" s="54" t="s">
        <v>176</v>
      </c>
      <c r="F85" s="54"/>
      <c r="G85" s="55">
        <v>20</v>
      </c>
      <c r="H85" s="25">
        <v>0.6</v>
      </c>
      <c r="I85" s="26" t="s">
        <v>29</v>
      </c>
      <c r="J85" s="26">
        <v>0.7</v>
      </c>
      <c r="K85" s="20" t="str">
        <f t="shared" si="36"/>
        <v>0 til 0</v>
      </c>
      <c r="L85" s="20" t="str">
        <f t="shared" si="39"/>
        <v>0 til 0</v>
      </c>
      <c r="M85" s="28">
        <f t="shared" si="37"/>
        <v>0</v>
      </c>
      <c r="N85" s="28" t="s">
        <v>29</v>
      </c>
      <c r="O85" s="27">
        <f t="shared" si="38"/>
        <v>0</v>
      </c>
      <c r="P85" s="56"/>
    </row>
    <row r="86" spans="2:21" ht="30" x14ac:dyDescent="0.25">
      <c r="B86" s="16"/>
      <c r="C86" s="94" t="s">
        <v>113</v>
      </c>
      <c r="D86" s="90" t="s">
        <v>154</v>
      </c>
      <c r="E86" s="54" t="s">
        <v>173</v>
      </c>
      <c r="F86" s="54" t="s">
        <v>21</v>
      </c>
      <c r="G86" s="55" t="s">
        <v>155</v>
      </c>
      <c r="H86" s="105">
        <v>1</v>
      </c>
      <c r="I86" s="106" t="s">
        <v>29</v>
      </c>
      <c r="J86" s="106">
        <v>1.05</v>
      </c>
      <c r="K86" s="107" t="str">
        <f t="shared" si="36"/>
        <v>0 til 0</v>
      </c>
      <c r="L86" s="107" t="str">
        <f t="shared" si="39"/>
        <v>0 til 0</v>
      </c>
      <c r="M86" s="108">
        <f>IF((H86*$S$5*$H86)=0,0,((2.8/(H86*$S$5*$H86))^(1/3)*500/86400))</f>
        <v>0</v>
      </c>
      <c r="N86" s="108" t="s">
        <v>29</v>
      </c>
      <c r="O86" s="109">
        <f>IF((J86*$S$5*$H86)=0,0,((2.8/(J86*$S$5*$J86))^(1/3)*500/86400))</f>
        <v>0</v>
      </c>
      <c r="P86" s="127" t="s">
        <v>183</v>
      </c>
    </row>
    <row r="87" spans="2:21" ht="15.75" x14ac:dyDescent="0.25">
      <c r="B87" s="58" t="s">
        <v>108</v>
      </c>
      <c r="C87" s="84" t="s">
        <v>5</v>
      </c>
      <c r="D87" s="78" t="s">
        <v>10</v>
      </c>
      <c r="E87" s="73" t="s">
        <v>190</v>
      </c>
      <c r="F87" s="73" t="s">
        <v>22</v>
      </c>
      <c r="G87" s="77" t="s">
        <v>134</v>
      </c>
      <c r="H87" s="63">
        <v>0.65</v>
      </c>
      <c r="I87" s="64" t="s">
        <v>29</v>
      </c>
      <c r="J87" s="64">
        <v>0.75</v>
      </c>
      <c r="K87" s="65" t="str">
        <f t="shared" si="36"/>
        <v>0 til 0</v>
      </c>
      <c r="L87" s="65" t="str">
        <f>ROUND(H87*$S$87*$H87,0)&amp;" til "&amp;ROUND(J87*$S$87*$J87,0)</f>
        <v>0 til 0</v>
      </c>
      <c r="M87" s="66">
        <f>IF((H87*$S$87*$H87)=0,0,((2.8/(H87*$S$87*$H87))^(1/3)*500/86400))</f>
        <v>0</v>
      </c>
      <c r="N87" s="66" t="s">
        <v>29</v>
      </c>
      <c r="O87" s="67">
        <f>IF((J87*$S$87*$H87)=0,0,((2.8/(J87*$S$87*$J87))^(1/3)*500/86400))</f>
        <v>0</v>
      </c>
      <c r="P87" s="143"/>
      <c r="R87" s="22"/>
      <c r="S87" s="176"/>
      <c r="T87" s="22"/>
      <c r="U87" s="48">
        <f>R87-T87</f>
        <v>0</v>
      </c>
    </row>
    <row r="88" spans="2:21" ht="15" customHeight="1" x14ac:dyDescent="0.25">
      <c r="B88" s="16"/>
      <c r="C88" s="69" t="s">
        <v>17</v>
      </c>
      <c r="D88" s="70" t="s">
        <v>19</v>
      </c>
      <c r="E88" s="54" t="s">
        <v>187</v>
      </c>
      <c r="F88" s="54" t="s">
        <v>21</v>
      </c>
      <c r="G88" s="55">
        <v>26</v>
      </c>
      <c r="H88" s="25">
        <v>0.85</v>
      </c>
      <c r="I88" s="26" t="s">
        <v>29</v>
      </c>
      <c r="J88" s="26">
        <v>0.9</v>
      </c>
      <c r="K88" s="20" t="str">
        <f t="shared" si="36"/>
        <v>0 til 0</v>
      </c>
      <c r="L88" s="20" t="str">
        <f>ROUND(H88*$S$87*$H88,0)&amp;" til "&amp;ROUND(J88*$S$87*$J88,0)</f>
        <v>0 til 0</v>
      </c>
      <c r="M88" s="28">
        <f>IF((H88*$S$87*$H88)=0,0,((2.8/(H88*$S$87*$H88))^(1/3)*500/86400))</f>
        <v>0</v>
      </c>
      <c r="N88" s="28" t="s">
        <v>29</v>
      </c>
      <c r="O88" s="27">
        <f>IF((J88*$S$87*$H88)=0,0,((2.8/(J88*$S$87*$J88))^(1/3)*500/86400))</f>
        <v>0</v>
      </c>
      <c r="P88" s="144"/>
      <c r="R88" s="173" t="s">
        <v>185</v>
      </c>
      <c r="S88" s="158" t="s">
        <v>185</v>
      </c>
      <c r="T88" s="160" t="s">
        <v>76</v>
      </c>
      <c r="U88" s="160" t="s">
        <v>77</v>
      </c>
    </row>
    <row r="89" spans="2:21" ht="15.75" x14ac:dyDescent="0.25">
      <c r="B89" s="2"/>
      <c r="C89" s="59" t="s">
        <v>18</v>
      </c>
      <c r="D89" s="79" t="s">
        <v>119</v>
      </c>
      <c r="E89" s="96" t="s">
        <v>234</v>
      </c>
      <c r="F89" s="8" t="s">
        <v>21</v>
      </c>
      <c r="G89" s="51" t="s">
        <v>189</v>
      </c>
      <c r="H89" s="68">
        <v>0.77500000000000002</v>
      </c>
      <c r="I89" s="52" t="s">
        <v>29</v>
      </c>
      <c r="J89" s="52">
        <v>0.85</v>
      </c>
      <c r="K89" s="15" t="str">
        <f t="shared" ref="K89" si="40">ROUND((IF(H89&lt;100%,H89*$U$5+$T$5,$R$5)),0)&amp;" til "&amp;ROUND((IF(J89&lt;100%,J89*$U$5+$T$5,$R$5)),0)</f>
        <v>0 til 0</v>
      </c>
      <c r="L89" s="15" t="str">
        <f>ROUND(H89*$S$5*$H89,0)&amp;" til "&amp;ROUND(J89*$S$5*$J89,0)</f>
        <v>0 til 0</v>
      </c>
      <c r="M89" s="53">
        <f>IF((H89*$S$5*$H89)=0,0,((2.8/(H89*$S$5*$H89))^(1/3)*500/86400))</f>
        <v>0</v>
      </c>
      <c r="N89" s="53" t="s">
        <v>29</v>
      </c>
      <c r="O89" s="30">
        <f>IF((J89*$S$5*$H89)=0,0,((2.8/(J89*$S$5*$J89))^(1/3)*500/86400))</f>
        <v>0</v>
      </c>
      <c r="P89" s="145"/>
      <c r="R89" s="175"/>
      <c r="S89" s="159"/>
      <c r="T89" s="161"/>
      <c r="U89" s="161"/>
    </row>
    <row r="90" spans="2:21" ht="15.75" x14ac:dyDescent="0.25">
      <c r="B90" s="113" t="s">
        <v>109</v>
      </c>
      <c r="C90" s="112" t="s">
        <v>5</v>
      </c>
      <c r="D90" s="114" t="s">
        <v>10</v>
      </c>
      <c r="E90" s="115" t="s">
        <v>186</v>
      </c>
      <c r="F90" s="115" t="s">
        <v>22</v>
      </c>
      <c r="G90" s="116" t="s">
        <v>134</v>
      </c>
      <c r="H90" s="117">
        <v>0.65</v>
      </c>
      <c r="I90" s="118" t="s">
        <v>29</v>
      </c>
      <c r="J90" s="118">
        <v>0.75</v>
      </c>
      <c r="K90" s="119" t="str">
        <f>ROUND((IF(H90&lt;100%,H90*$U$76+$T$76,$R$76)),0)&amp;" til "&amp;ROUND((IF(J90&lt;100%,J90*$U$76+$T$76,$R$76)),0)</f>
        <v>0 til 0</v>
      </c>
      <c r="L90" s="119" t="str">
        <f>ROUND(H90*$S$87*$H90,0)&amp;" til "&amp;ROUND(J90*$S$87*$J90,0)</f>
        <v>0 til 0</v>
      </c>
      <c r="M90" s="120">
        <f>IF((H90*$S$87*$H90)=0,0,((2.8/(H90*$S$87*$H90))^(1/3)*500/86400))</f>
        <v>0</v>
      </c>
      <c r="N90" s="120" t="s">
        <v>29</v>
      </c>
      <c r="O90" s="121">
        <f>IF((J90*$S$87*$H90)=0,0,((2.8/(J90*$S$87*$J90))^(1/3)*500/86400))</f>
        <v>0</v>
      </c>
      <c r="P90" s="146"/>
      <c r="R90" s="2"/>
      <c r="S90" s="2"/>
      <c r="T90" s="162"/>
      <c r="U90" s="162"/>
    </row>
    <row r="91" spans="2:21" ht="15.75" x14ac:dyDescent="0.25">
      <c r="B91" s="2"/>
      <c r="C91" s="59" t="s">
        <v>17</v>
      </c>
      <c r="D91" s="60" t="s">
        <v>19</v>
      </c>
      <c r="E91" s="8" t="s">
        <v>187</v>
      </c>
      <c r="F91" s="8" t="s">
        <v>21</v>
      </c>
      <c r="G91" s="51">
        <v>26</v>
      </c>
      <c r="H91" s="7">
        <v>0.82499999999999996</v>
      </c>
      <c r="I91" s="24" t="s">
        <v>29</v>
      </c>
      <c r="J91" s="24">
        <v>0.9</v>
      </c>
      <c r="K91" s="9" t="str">
        <f>ROUND((IF(H91&lt;100%,H91*$U$76+$T$76,$R$76)),0)&amp;" til "&amp;ROUND((IF(J91&lt;100%,J91*$U$76+$T$76,$R$76)),0)</f>
        <v>0 til 0</v>
      </c>
      <c r="L91" s="9" t="str">
        <f>ROUND(H91*$S$87*$H91,0)&amp;" til "&amp;ROUND(J91*$S$87*$J91,0)</f>
        <v>0 til 0</v>
      </c>
      <c r="M91" s="29">
        <f>IF((H91*$S$87*$H91)=0,0,((2.8/(H91*$S$87*$H91))^(1/3)*500/86400))</f>
        <v>0</v>
      </c>
      <c r="N91" s="29" t="s">
        <v>29</v>
      </c>
      <c r="O91" s="10">
        <f>IF((J91*$S$87*$H91)=0,0,((2.8/(J91*$S$87*$J91))^(1/3)*500/86400))</f>
        <v>0</v>
      </c>
      <c r="P91" s="147"/>
    </row>
    <row r="92" spans="2:21" ht="15.75" x14ac:dyDescent="0.25">
      <c r="B92" s="17"/>
      <c r="C92" s="100" t="s">
        <v>18</v>
      </c>
      <c r="D92" s="128" t="s">
        <v>119</v>
      </c>
      <c r="E92" s="102" t="s">
        <v>188</v>
      </c>
      <c r="F92" s="103" t="s">
        <v>21</v>
      </c>
      <c r="G92" s="125" t="s">
        <v>192</v>
      </c>
      <c r="H92" s="105">
        <v>0.75</v>
      </c>
      <c r="I92" s="106" t="s">
        <v>29</v>
      </c>
      <c r="J92" s="106">
        <v>0.85</v>
      </c>
      <c r="K92" s="107" t="str">
        <f t="shared" ref="K92" si="41">ROUND((IF(H92&lt;100%,H92*$U$5+$T$5,$R$5)),0)&amp;" til "&amp;ROUND((IF(J92&lt;100%,J92*$U$5+$T$5,$R$5)),0)</f>
        <v>0 til 0</v>
      </c>
      <c r="L92" s="107" t="str">
        <f>ROUND(H92*$S$5*$H92,0)&amp;" til "&amp;ROUND(J92*$S$5*$J92,0)</f>
        <v>0 til 0</v>
      </c>
      <c r="M92" s="108">
        <f>IF((H92*$S$5*$H92)=0,0,((2.8/(H92*$S$5*$H92))^(1/3)*500/86400))</f>
        <v>0</v>
      </c>
      <c r="N92" s="108" t="s">
        <v>29</v>
      </c>
      <c r="O92" s="109">
        <f>IF((J92*$S$5*$H92)=0,0,((2.8/(J92*$S$5*$J92))^(1/3)*500/86400))</f>
        <v>0</v>
      </c>
      <c r="P92" s="122"/>
    </row>
    <row r="93" spans="2:21" ht="15.75" x14ac:dyDescent="0.25">
      <c r="B93" s="111" t="s">
        <v>110</v>
      </c>
      <c r="C93" s="59" t="s">
        <v>5</v>
      </c>
      <c r="D93" s="60" t="s">
        <v>193</v>
      </c>
      <c r="E93" s="8" t="s">
        <v>191</v>
      </c>
      <c r="F93" s="8" t="s">
        <v>21</v>
      </c>
      <c r="G93" s="51" t="s">
        <v>137</v>
      </c>
      <c r="H93" s="7">
        <v>0.65</v>
      </c>
      <c r="I93" s="24" t="s">
        <v>29</v>
      </c>
      <c r="J93" s="24">
        <v>0.75</v>
      </c>
      <c r="K93" s="9" t="str">
        <f>ROUND((IF(H93&lt;100%,H93*$U$76+$T$76,$R$76)),0)&amp;" til "&amp;ROUND((IF(J93&lt;100%,J93*$U$76+$T$76,$R$76)),0)</f>
        <v>0 til 0</v>
      </c>
      <c r="L93" s="9" t="str">
        <f>ROUND(H93*$S$87*$H93,0)&amp;" til "&amp;ROUND(J93*$S$87*$J93,0)</f>
        <v>0 til 0</v>
      </c>
      <c r="M93" s="29">
        <f>IF((H93*$S$87*$H93)=0,0,((2.8/(H93*$S$87*$H93))^(1/3)*500/86400))</f>
        <v>0</v>
      </c>
      <c r="N93" s="29" t="s">
        <v>29</v>
      </c>
      <c r="O93" s="10">
        <f>IF((J93*$S$87*$H93)=0,0,((2.8/(J93*$S$87*$J93))^(1/3)*500/86400))</f>
        <v>0</v>
      </c>
      <c r="P93" s="148"/>
    </row>
    <row r="94" spans="2:21" ht="15.75" x14ac:dyDescent="0.25">
      <c r="B94" s="16"/>
      <c r="C94" s="69" t="s">
        <v>17</v>
      </c>
      <c r="D94" s="70" t="s">
        <v>19</v>
      </c>
      <c r="E94" s="54" t="s">
        <v>194</v>
      </c>
      <c r="F94" s="54" t="s">
        <v>21</v>
      </c>
      <c r="G94" s="55">
        <v>26</v>
      </c>
      <c r="H94" s="25">
        <v>0.8</v>
      </c>
      <c r="I94" s="26" t="s">
        <v>29</v>
      </c>
      <c r="J94" s="26">
        <v>0.9</v>
      </c>
      <c r="K94" s="20" t="str">
        <f>ROUND((IF(H94&lt;100%,H94*$U$76+$T$76,$R$76)),0)&amp;" til "&amp;ROUND((IF(J94&lt;100%,J94*$U$76+$T$76,$R$76)),0)</f>
        <v>0 til 0</v>
      </c>
      <c r="L94" s="20" t="str">
        <f>ROUND(H94*$S$87*$H94,0)&amp;" til "&amp;ROUND(J94*$S$87*$J94,0)</f>
        <v>0 til 0</v>
      </c>
      <c r="M94" s="28">
        <f>IF((H94*$S$87*$H94)=0,0,((2.8/(H94*$S$87*$H94))^(1/3)*500/86400))</f>
        <v>0</v>
      </c>
      <c r="N94" s="28" t="s">
        <v>29</v>
      </c>
      <c r="O94" s="27">
        <f>IF((J94*$S$87*$H94)=0,0,((2.8/(J94*$S$87*$J94))^(1/3)*500/86400))</f>
        <v>0</v>
      </c>
      <c r="P94" s="149"/>
      <c r="T94" s="85"/>
    </row>
    <row r="95" spans="2:21" ht="15.75" x14ac:dyDescent="0.25">
      <c r="B95" s="2"/>
      <c r="C95" s="59" t="s">
        <v>18</v>
      </c>
      <c r="D95" s="79" t="s">
        <v>119</v>
      </c>
      <c r="E95" s="96" t="s">
        <v>234</v>
      </c>
      <c r="F95" s="8" t="s">
        <v>21</v>
      </c>
      <c r="G95" s="51" t="s">
        <v>195</v>
      </c>
      <c r="H95" s="7">
        <v>0.77500000000000002</v>
      </c>
      <c r="I95" s="24" t="s">
        <v>29</v>
      </c>
      <c r="J95" s="24">
        <v>0.85</v>
      </c>
      <c r="K95" s="9" t="str">
        <f t="shared" ref="K95" si="42">ROUND((IF(H95&lt;100%,H95*$U$5+$T$5,$R$5)),0)&amp;" til "&amp;ROUND((IF(J95&lt;100%,J95*$U$5+$T$5,$R$5)),0)</f>
        <v>0 til 0</v>
      </c>
      <c r="L95" s="9" t="str">
        <f>ROUND(H95*$S$5*$H95,0)&amp;" til "&amp;ROUND(J95*$S$5*$J95,0)</f>
        <v>0 til 0</v>
      </c>
      <c r="M95" s="29">
        <f>IF((H95*$S$5*$H95)=0,0,((2.8/(H95*$S$5*$H95))^(1/3)*500/86400))</f>
        <v>0</v>
      </c>
      <c r="N95" s="29" t="s">
        <v>29</v>
      </c>
      <c r="O95" s="10">
        <f>IF((J95*$S$5*$H95)=0,0,((2.8/(J95*$S$5*$J95))^(1/3)*500/86400))</f>
        <v>0</v>
      </c>
      <c r="P95" s="150"/>
      <c r="T95" s="85"/>
    </row>
    <row r="96" spans="2:21" ht="15.75" x14ac:dyDescent="0.25">
      <c r="B96" s="113" t="s">
        <v>110</v>
      </c>
      <c r="C96" s="112" t="s">
        <v>5</v>
      </c>
      <c r="D96" s="114" t="s">
        <v>193</v>
      </c>
      <c r="E96" s="115" t="s">
        <v>191</v>
      </c>
      <c r="F96" s="115" t="s">
        <v>21</v>
      </c>
      <c r="G96" s="116" t="s">
        <v>137</v>
      </c>
      <c r="H96" s="117">
        <v>0.65</v>
      </c>
      <c r="I96" s="118" t="s">
        <v>29</v>
      </c>
      <c r="J96" s="118">
        <v>0.75</v>
      </c>
      <c r="K96" s="119" t="str">
        <f>ROUND((IF(H96&lt;100%,H96*$U$76+$T$76,$R$76)),0)&amp;" til "&amp;ROUND((IF(J96&lt;100%,J96*$U$76+$T$76,$R$76)),0)</f>
        <v>0 til 0</v>
      </c>
      <c r="L96" s="119" t="str">
        <f>ROUND(H96*$S$87*$H96,0)&amp;" til "&amp;ROUND(J96*$S$87*$J96,0)</f>
        <v>0 til 0</v>
      </c>
      <c r="M96" s="120">
        <f>IF((H96*$S$87*$H96)=0,0,((2.8/(H96*$S$87*$H96))^(1/3)*500/86400))</f>
        <v>0</v>
      </c>
      <c r="N96" s="120" t="s">
        <v>29</v>
      </c>
      <c r="O96" s="121">
        <f>IF((J96*$S$87*$H96)=0,0,((2.8/(J96*$S$87*$J96))^(1/3)*500/86400))</f>
        <v>0</v>
      </c>
      <c r="P96" s="151"/>
    </row>
    <row r="97" spans="2:16" ht="15.75" x14ac:dyDescent="0.25">
      <c r="B97" s="2"/>
      <c r="C97" s="59" t="s">
        <v>17</v>
      </c>
      <c r="D97" s="60" t="s">
        <v>19</v>
      </c>
      <c r="E97" s="8" t="s">
        <v>196</v>
      </c>
      <c r="F97" s="8" t="s">
        <v>22</v>
      </c>
      <c r="G97" s="51" t="s">
        <v>115</v>
      </c>
      <c r="H97" s="7">
        <v>0.8</v>
      </c>
      <c r="I97" s="24" t="s">
        <v>29</v>
      </c>
      <c r="J97" s="24">
        <v>0.9</v>
      </c>
      <c r="K97" s="9" t="str">
        <f>ROUND((IF(H97&lt;100%,H97*$U$76+$T$76,$R$76)),0)&amp;" til "&amp;ROUND((IF(J97&lt;100%,J97*$U$76+$T$76,$R$76)),0)</f>
        <v>0 til 0</v>
      </c>
      <c r="L97" s="9" t="str">
        <f>ROUND(H97*$S$87*$H97,0)&amp;" til "&amp;ROUND(J97*$S$87*$J97,0)</f>
        <v>0 til 0</v>
      </c>
      <c r="M97" s="29">
        <f>IF((H97*$S$87*$H97)=0,0,((2.8/(H97*$S$87*$H97))^(1/3)*500/86400))</f>
        <v>0</v>
      </c>
      <c r="N97" s="29" t="s">
        <v>29</v>
      </c>
      <c r="O97" s="10">
        <f>IF((J97*$S$87*$H97)=0,0,((2.8/(J97*$S$87*$J97))^(1/3)*500/86400))</f>
        <v>0</v>
      </c>
      <c r="P97" s="152"/>
    </row>
    <row r="98" spans="2:16" ht="15.75" x14ac:dyDescent="0.25">
      <c r="B98" s="16"/>
      <c r="C98" s="69" t="s">
        <v>18</v>
      </c>
      <c r="D98" s="86" t="s">
        <v>114</v>
      </c>
      <c r="E98" s="71" t="s">
        <v>188</v>
      </c>
      <c r="F98" s="54" t="s">
        <v>21</v>
      </c>
      <c r="G98" s="55" t="s">
        <v>197</v>
      </c>
      <c r="H98" s="25">
        <v>0.77500000000000002</v>
      </c>
      <c r="I98" s="26" t="s">
        <v>29</v>
      </c>
      <c r="J98" s="26">
        <v>0.85</v>
      </c>
      <c r="K98" s="20" t="str">
        <f t="shared" ref="K98" si="43">ROUND((IF(H98&lt;100%,H98*$U$5+$T$5,$R$5)),0)&amp;" til "&amp;ROUND((IF(J98&lt;100%,J98*$U$5+$T$5,$R$5)),0)</f>
        <v>0 til 0</v>
      </c>
      <c r="L98" s="20" t="str">
        <f>ROUND(H98*$S$5*$H98,0)&amp;" til "&amp;ROUND(J98*$S$5*$J98,0)</f>
        <v>0 til 0</v>
      </c>
      <c r="M98" s="28">
        <f>IF((H98*$S$5*$H98)=0,0,((2.8/(H98*$S$5*$H98))^(1/3)*500/86400))</f>
        <v>0</v>
      </c>
      <c r="N98" s="28" t="s">
        <v>29</v>
      </c>
      <c r="O98" s="27">
        <f>IF((J98*$S$5*$H98)=0,0,((2.8/(J98*$S$5*$J98))^(1/3)*500/86400))</f>
        <v>0</v>
      </c>
      <c r="P98" s="153"/>
    </row>
    <row r="99" spans="2:16" ht="15.75" x14ac:dyDescent="0.25">
      <c r="B99" s="58" t="s">
        <v>111</v>
      </c>
      <c r="C99" s="84" t="s">
        <v>5</v>
      </c>
      <c r="D99" s="78" t="s">
        <v>193</v>
      </c>
      <c r="E99" s="73" t="s">
        <v>191</v>
      </c>
      <c r="F99" s="73" t="s">
        <v>21</v>
      </c>
      <c r="G99" s="77" t="s">
        <v>137</v>
      </c>
      <c r="H99" s="63">
        <v>0.65</v>
      </c>
      <c r="I99" s="64" t="s">
        <v>29</v>
      </c>
      <c r="J99" s="64">
        <v>0.75</v>
      </c>
      <c r="K99" s="65" t="str">
        <f>ROUND((IF(H99&lt;100%,H99*$U$76+$T$76,$R$76)),0)&amp;" til "&amp;ROUND((IF(J99&lt;100%,J99*$U$76+$T$76,$R$76)),0)</f>
        <v>0 til 0</v>
      </c>
      <c r="L99" s="65" t="str">
        <f>ROUND(H99*$S$87*$H99,0)&amp;" til "&amp;ROUND(J99*$S$87*$J99,0)</f>
        <v>0 til 0</v>
      </c>
      <c r="M99" s="66">
        <f>IF((H99*$S$87*$H99)=0,0,((2.8/(H99*$S$87*$H99))^(1/3)*500/86400))</f>
        <v>0</v>
      </c>
      <c r="N99" s="66" t="s">
        <v>29</v>
      </c>
      <c r="O99" s="67">
        <f>IF((J99*$S$87*$H99)=0,0,((2.8/(J99*$S$87*$J99))^(1/3)*500/86400))</f>
        <v>0</v>
      </c>
      <c r="P99" s="147"/>
    </row>
    <row r="100" spans="2:16" ht="15.75" x14ac:dyDescent="0.25">
      <c r="B100" s="16"/>
      <c r="C100" s="69" t="s">
        <v>17</v>
      </c>
      <c r="D100" s="70" t="s">
        <v>19</v>
      </c>
      <c r="E100" s="54" t="s">
        <v>198</v>
      </c>
      <c r="F100" s="54" t="s">
        <v>22</v>
      </c>
      <c r="G100" s="55" t="s">
        <v>115</v>
      </c>
      <c r="H100" s="25">
        <v>0.8</v>
      </c>
      <c r="I100" s="26" t="s">
        <v>29</v>
      </c>
      <c r="J100" s="26">
        <v>0.9</v>
      </c>
      <c r="K100" s="20" t="str">
        <f>ROUND((IF(H100&lt;100%,H100*$U$76+$T$76,$R$76)),0)&amp;" til "&amp;ROUND((IF(J100&lt;100%,J100*$U$76+$T$76,$R$76)),0)</f>
        <v>0 til 0</v>
      </c>
      <c r="L100" s="20" t="str">
        <f>ROUND(H100*$S$87*$H100,0)&amp;" til "&amp;ROUND(J100*$S$87*$J100,0)</f>
        <v>0 til 0</v>
      </c>
      <c r="M100" s="28">
        <f>IF((H100*$S$87*$H100)=0,0,((2.8/(H100*$S$87*$H100))^(1/3)*500/86400))</f>
        <v>0</v>
      </c>
      <c r="N100" s="28" t="s">
        <v>29</v>
      </c>
      <c r="O100" s="27">
        <f>IF((J100*$S$87*$H100)=0,0,((2.8/(J100*$S$87*$J100))^(1/3)*500/86400))</f>
        <v>0</v>
      </c>
      <c r="P100" s="144"/>
    </row>
    <row r="101" spans="2:16" ht="15.75" x14ac:dyDescent="0.25">
      <c r="B101" s="74"/>
      <c r="C101" s="87" t="s">
        <v>18</v>
      </c>
      <c r="D101" s="133" t="s">
        <v>114</v>
      </c>
      <c r="E101" s="88" t="s">
        <v>234</v>
      </c>
      <c r="F101" s="57" t="s">
        <v>21</v>
      </c>
      <c r="G101" s="131" t="s">
        <v>199</v>
      </c>
      <c r="H101" s="68">
        <v>0.77500000000000002</v>
      </c>
      <c r="I101" s="52" t="s">
        <v>29</v>
      </c>
      <c r="J101" s="52">
        <v>0.85</v>
      </c>
      <c r="K101" s="15" t="str">
        <f t="shared" ref="K101" si="44">ROUND((IF(H101&lt;100%,H101*$U$5+$T$5,$R$5)),0)&amp;" til "&amp;ROUND((IF(J101&lt;100%,J101*$U$5+$T$5,$R$5)),0)</f>
        <v>0 til 0</v>
      </c>
      <c r="L101" s="15" t="str">
        <f>ROUND(H101*$S$5*$H101,0)&amp;" til "&amp;ROUND(J101*$S$5*$J101,0)</f>
        <v>0 til 0</v>
      </c>
      <c r="M101" s="53">
        <f>IF((H101*$S$5*$H101)=0,0,((2.8/(H101*$S$5*$H101))^(1/3)*500/86400))</f>
        <v>0</v>
      </c>
      <c r="N101" s="53" t="s">
        <v>29</v>
      </c>
      <c r="O101" s="30">
        <f>IF((J101*$S$5*$H101)=0,0,((2.8/(J101*$S$5*$J101))^(1/3)*500/86400))</f>
        <v>0</v>
      </c>
      <c r="P101" s="145"/>
    </row>
    <row r="104" spans="2:16" x14ac:dyDescent="0.25">
      <c r="C104" s="1"/>
      <c r="F104" s="1"/>
    </row>
  </sheetData>
  <mergeCells count="17">
    <mergeCell ref="U21:U23"/>
    <mergeCell ref="T21:T23"/>
    <mergeCell ref="R6:R7"/>
    <mergeCell ref="S6:S7"/>
    <mergeCell ref="T6:T8"/>
    <mergeCell ref="U6:U8"/>
    <mergeCell ref="D3:G3"/>
    <mergeCell ref="D4:G4"/>
    <mergeCell ref="H4:O4"/>
    <mergeCell ref="H5:J5"/>
    <mergeCell ref="M5:O5"/>
    <mergeCell ref="R88:R89"/>
    <mergeCell ref="S88:S89"/>
    <mergeCell ref="T88:T90"/>
    <mergeCell ref="U88:U90"/>
    <mergeCell ref="U77:U79"/>
    <mergeCell ref="T77:T79"/>
  </mergeCells>
  <phoneticPr fontId="12" type="noConversion"/>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86B76D-8A83-49A3-81A3-D58E327FB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1FE89A-BE5F-4C3A-87C3-807483AFEAC0}">
  <ds:schemaRefs>
    <ds:schemaRef ds:uri="http://schemas.microsoft.com/sharepoint/v3/contenttype/forms"/>
  </ds:schemaRefs>
</ds:datastoreItem>
</file>

<file path=customXml/itemProps3.xml><?xml version="1.0" encoding="utf-8"?>
<ds:datastoreItem xmlns:ds="http://schemas.openxmlformats.org/officeDocument/2006/customXml" ds:itemID="{534918A4-3AC0-472E-8861-09E6ADFDACFA}">
  <ds:schemaRefs>
    <ds:schemaRef ds:uri="19e50bb4-0c1d-411f-9cf2-5ba2432b7c08"/>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0785913c-27ef-4905-9111-852e403b67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Opvarmningsprotokol</vt:lpstr>
      <vt:lpstr>Program 3x pr. uge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2021-09-02T07:22:34Z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